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filterPrivacy="1" defaultThemeVersion="124226"/>
  <xr:revisionPtr revIDLastSave="0" documentId="8_{E82E5B29-CA9B-4CA4-918C-F9147546B32E}" xr6:coauthVersionLast="47" xr6:coauthVersionMax="47" xr10:uidLastSave="{00000000-0000-0000-0000-000000000000}"/>
  <bookViews>
    <workbookView xWindow="-120" yWindow="-120" windowWidth="29040" windowHeight="15840"/>
  </bookViews>
  <sheets>
    <sheet name="2023" sheetId="6" r:id="rId1"/>
    <sheet name="2022" sheetId="5" r:id="rId2"/>
    <sheet name="2021" sheetId="4" r:id="rId3"/>
    <sheet name="2020" sheetId="3" r:id="rId4"/>
    <sheet name="2019" sheetId="2" r:id="rId5"/>
  </sheets>
  <definedNames>
    <definedName name="_xlnm._FilterDatabase" localSheetId="4" hidden="1">'2019'!$A$2:$AD$155</definedName>
    <definedName name="_xlnm._FilterDatabase" localSheetId="3" hidden="1">'2020'!$A$2:$AD$45</definedName>
    <definedName name="_xlnm._FilterDatabase" localSheetId="2" hidden="1">'2021'!$A$2:$AC$80</definedName>
    <definedName name="_xlnm._FilterDatabase" localSheetId="1" hidden="1">'2022'!$A$2:$AB$60</definedName>
    <definedName name="_xlnm._FilterDatabase" localSheetId="0" hidden="1">'2023'!$A$2:$C$53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6" i="3" l="1"/>
  <c r="AE31" i="3"/>
  <c r="AE34" i="3"/>
  <c r="AE37" i="3"/>
  <c r="AE40" i="3"/>
  <c r="AE43" i="3"/>
  <c r="AS155" i="2"/>
  <c r="AS154" i="2"/>
  <c r="Y154" i="2"/>
  <c r="X154" i="2"/>
  <c r="W154" i="2"/>
  <c r="V154" i="2"/>
  <c r="U154" i="2"/>
  <c r="T154" i="2"/>
  <c r="S154" i="2"/>
  <c r="R154" i="2"/>
  <c r="Q154" i="2"/>
  <c r="P154" i="2"/>
  <c r="O154" i="2"/>
  <c r="N154" i="2"/>
  <c r="M154" i="2"/>
  <c r="L154" i="2"/>
  <c r="K154" i="2"/>
  <c r="J154" i="2"/>
  <c r="I154" i="2"/>
  <c r="H154" i="2"/>
  <c r="G154" i="2"/>
  <c r="F154" i="2"/>
  <c r="E153" i="2"/>
  <c r="AS152" i="2"/>
  <c r="AS151" i="2"/>
  <c r="AS150" i="2"/>
  <c r="Y151" i="2"/>
  <c r="X151" i="2"/>
  <c r="W151" i="2"/>
  <c r="V151" i="2"/>
  <c r="U151" i="2"/>
  <c r="T151" i="2"/>
  <c r="S151" i="2"/>
  <c r="R151" i="2"/>
  <c r="Q151" i="2"/>
  <c r="P151" i="2"/>
  <c r="O151" i="2"/>
  <c r="N151" i="2"/>
  <c r="M151" i="2"/>
  <c r="L151" i="2"/>
  <c r="K151" i="2"/>
  <c r="J151" i="2"/>
  <c r="I151" i="2"/>
  <c r="H151" i="2"/>
  <c r="G151" i="2"/>
  <c r="F151" i="2"/>
  <c r="Z150" i="2"/>
  <c r="AR151" i="2"/>
  <c r="AK151" i="2"/>
  <c r="AC150" i="2"/>
  <c r="AD150" i="2"/>
  <c r="E150" i="2"/>
  <c r="AS149" i="2"/>
  <c r="AS148" i="2"/>
  <c r="AS147" i="2"/>
  <c r="Y148" i="2"/>
  <c r="X148" i="2"/>
  <c r="W148" i="2"/>
  <c r="V148" i="2"/>
  <c r="U148" i="2"/>
  <c r="T148" i="2"/>
  <c r="S148" i="2"/>
  <c r="R148" i="2"/>
  <c r="Q148" i="2"/>
  <c r="P148" i="2"/>
  <c r="O148" i="2"/>
  <c r="N148" i="2"/>
  <c r="M148" i="2"/>
  <c r="L148" i="2"/>
  <c r="K148" i="2"/>
  <c r="J148" i="2"/>
  <c r="Z147" i="2"/>
  <c r="I148" i="2"/>
  <c r="H148" i="2"/>
  <c r="G148" i="2"/>
  <c r="F148" i="2"/>
  <c r="E147" i="2"/>
  <c r="AS146" i="2"/>
  <c r="AS145" i="2"/>
  <c r="AF145" i="2"/>
  <c r="Y145" i="2"/>
  <c r="X145" i="2"/>
  <c r="W145" i="2"/>
  <c r="V145" i="2"/>
  <c r="U145" i="2"/>
  <c r="T145" i="2"/>
  <c r="S145" i="2"/>
  <c r="R145" i="2"/>
  <c r="Q145" i="2"/>
  <c r="P145" i="2"/>
  <c r="O145" i="2"/>
  <c r="N145" i="2"/>
  <c r="M145" i="2"/>
  <c r="L145" i="2"/>
  <c r="K145" i="2"/>
  <c r="J145" i="2"/>
  <c r="I145" i="2"/>
  <c r="H145" i="2"/>
  <c r="G145" i="2"/>
  <c r="F145" i="2"/>
  <c r="E144" i="2"/>
  <c r="AS143" i="2"/>
  <c r="AS142" i="2"/>
  <c r="Y142" i="2"/>
  <c r="X142" i="2"/>
  <c r="W142" i="2"/>
  <c r="V142" i="2"/>
  <c r="U142" i="2"/>
  <c r="T142" i="2"/>
  <c r="S142" i="2"/>
  <c r="R142" i="2"/>
  <c r="Q142" i="2"/>
  <c r="P142" i="2"/>
  <c r="O142" i="2"/>
  <c r="N142" i="2"/>
  <c r="M142" i="2"/>
  <c r="L142" i="2"/>
  <c r="K142" i="2"/>
  <c r="J142" i="2"/>
  <c r="I142" i="2"/>
  <c r="H142" i="2"/>
  <c r="G142" i="2"/>
  <c r="F142" i="2"/>
  <c r="AA141" i="2"/>
  <c r="E141" i="2"/>
  <c r="AS140" i="2"/>
  <c r="AS139" i="2"/>
  <c r="AS138" i="2"/>
  <c r="Y139" i="2"/>
  <c r="X139" i="2"/>
  <c r="W139" i="2"/>
  <c r="V139" i="2"/>
  <c r="U139" i="2"/>
  <c r="T139" i="2"/>
  <c r="S139" i="2"/>
  <c r="R139" i="2"/>
  <c r="Q139" i="2"/>
  <c r="P139" i="2"/>
  <c r="O139" i="2"/>
  <c r="N139" i="2"/>
  <c r="M139" i="2"/>
  <c r="L139" i="2"/>
  <c r="K139" i="2"/>
  <c r="J139" i="2"/>
  <c r="I139" i="2"/>
  <c r="H139" i="2"/>
  <c r="G139" i="2"/>
  <c r="F139" i="2"/>
  <c r="Z138" i="2"/>
  <c r="AR139" i="2"/>
  <c r="AK139" i="2"/>
  <c r="AC138" i="2"/>
  <c r="AD138" i="2"/>
  <c r="E138" i="2"/>
  <c r="AS137" i="2"/>
  <c r="AS136" i="2"/>
  <c r="AS135" i="2"/>
  <c r="Y136" i="2"/>
  <c r="X136" i="2"/>
  <c r="W136" i="2"/>
  <c r="V136" i="2"/>
  <c r="U136" i="2"/>
  <c r="T136" i="2"/>
  <c r="S136" i="2"/>
  <c r="R136" i="2"/>
  <c r="Q136" i="2"/>
  <c r="P136" i="2"/>
  <c r="O136" i="2"/>
  <c r="N136" i="2"/>
  <c r="M136" i="2"/>
  <c r="L136" i="2"/>
  <c r="K136" i="2"/>
  <c r="Z135" i="2"/>
  <c r="AR136" i="2"/>
  <c r="AK136" i="2"/>
  <c r="AC135" i="2"/>
  <c r="AD135" i="2"/>
  <c r="J136" i="2"/>
  <c r="I136" i="2"/>
  <c r="H136" i="2"/>
  <c r="G136" i="2"/>
  <c r="F136" i="2"/>
  <c r="E135" i="2"/>
  <c r="AS134" i="2"/>
  <c r="AS133" i="2"/>
  <c r="AS132" i="2"/>
  <c r="AF133" i="2"/>
  <c r="Y133" i="2"/>
  <c r="X133" i="2"/>
  <c r="W133" i="2"/>
  <c r="V133" i="2"/>
  <c r="U133" i="2"/>
  <c r="T133" i="2"/>
  <c r="S133" i="2"/>
  <c r="R133" i="2"/>
  <c r="Q133" i="2"/>
  <c r="P133" i="2"/>
  <c r="O133" i="2"/>
  <c r="N133" i="2"/>
  <c r="M133" i="2"/>
  <c r="L133" i="2"/>
  <c r="K133" i="2"/>
  <c r="J133" i="2"/>
  <c r="I133" i="2"/>
  <c r="H133" i="2"/>
  <c r="G133" i="2"/>
  <c r="F133" i="2"/>
  <c r="E132" i="2"/>
  <c r="AS131" i="2"/>
  <c r="AS130" i="2"/>
  <c r="Y130" i="2"/>
  <c r="X130" i="2"/>
  <c r="W130" i="2"/>
  <c r="V130" i="2"/>
  <c r="U130" i="2"/>
  <c r="T130" i="2"/>
  <c r="S130" i="2"/>
  <c r="R130" i="2"/>
  <c r="Q130" i="2"/>
  <c r="P130" i="2"/>
  <c r="O130" i="2"/>
  <c r="N130" i="2"/>
  <c r="M130" i="2"/>
  <c r="L130" i="2"/>
  <c r="K130" i="2"/>
  <c r="J130" i="2"/>
  <c r="I130" i="2"/>
  <c r="H130" i="2"/>
  <c r="G130" i="2"/>
  <c r="Z129" i="2"/>
  <c r="F130" i="2"/>
  <c r="E129" i="2"/>
  <c r="AS128" i="2"/>
  <c r="AS127" i="2"/>
  <c r="AS126" i="2"/>
  <c r="Y127" i="2"/>
  <c r="X127" i="2"/>
  <c r="W127" i="2"/>
  <c r="V127" i="2"/>
  <c r="U127" i="2"/>
  <c r="T127" i="2"/>
  <c r="S127" i="2"/>
  <c r="R127" i="2"/>
  <c r="Q127" i="2"/>
  <c r="P127" i="2"/>
  <c r="O127" i="2"/>
  <c r="N127" i="2"/>
  <c r="M127" i="2"/>
  <c r="L127" i="2"/>
  <c r="K127" i="2"/>
  <c r="J127" i="2"/>
  <c r="I127" i="2"/>
  <c r="H127" i="2"/>
  <c r="G127" i="2"/>
  <c r="AA126" i="2"/>
  <c r="F127" i="2"/>
  <c r="Z126" i="2"/>
  <c r="E126" i="2"/>
  <c r="AE127" i="2"/>
  <c r="AS125" i="2"/>
  <c r="AS124" i="2"/>
  <c r="AS123" i="2"/>
  <c r="AG124" i="2"/>
  <c r="Y124" i="2"/>
  <c r="X124" i="2"/>
  <c r="W124" i="2"/>
  <c r="V124" i="2"/>
  <c r="U124" i="2"/>
  <c r="T124" i="2"/>
  <c r="S124" i="2"/>
  <c r="R124" i="2"/>
  <c r="Q124" i="2"/>
  <c r="P124" i="2"/>
  <c r="O124" i="2"/>
  <c r="N124" i="2"/>
  <c r="M124" i="2"/>
  <c r="L124" i="2"/>
  <c r="K124" i="2"/>
  <c r="J124" i="2"/>
  <c r="I124" i="2"/>
  <c r="H124" i="2"/>
  <c r="G124" i="2"/>
  <c r="F124" i="2"/>
  <c r="E123" i="2"/>
  <c r="AS122" i="2"/>
  <c r="AS120" i="2"/>
  <c r="AS121" i="2"/>
  <c r="Y121" i="2"/>
  <c r="X121" i="2"/>
  <c r="W121" i="2"/>
  <c r="V121" i="2"/>
  <c r="U121" i="2"/>
  <c r="T121" i="2"/>
  <c r="S121" i="2"/>
  <c r="R121" i="2"/>
  <c r="Q121" i="2"/>
  <c r="P121" i="2"/>
  <c r="O121" i="2"/>
  <c r="N121" i="2"/>
  <c r="M121" i="2"/>
  <c r="L121" i="2"/>
  <c r="K121" i="2"/>
  <c r="J121" i="2"/>
  <c r="I121" i="2"/>
  <c r="H121" i="2"/>
  <c r="Z120" i="2"/>
  <c r="AR121" i="2"/>
  <c r="AK121" i="2"/>
  <c r="AC120" i="2"/>
  <c r="AD120" i="2"/>
  <c r="G121" i="2"/>
  <c r="F121" i="2"/>
  <c r="E120" i="2"/>
  <c r="AS119" i="2"/>
  <c r="AS118" i="2"/>
  <c r="AS117" i="2"/>
  <c r="AG118" i="2"/>
  <c r="Y118" i="2"/>
  <c r="X118" i="2"/>
  <c r="W118" i="2"/>
  <c r="V118" i="2"/>
  <c r="U118" i="2"/>
  <c r="T118" i="2"/>
  <c r="S118" i="2"/>
  <c r="R118" i="2"/>
  <c r="Q118" i="2"/>
  <c r="P118" i="2"/>
  <c r="O118" i="2"/>
  <c r="N118" i="2"/>
  <c r="M118" i="2"/>
  <c r="L118" i="2"/>
  <c r="K118" i="2"/>
  <c r="J118" i="2"/>
  <c r="I118" i="2"/>
  <c r="H118" i="2"/>
  <c r="G118" i="2"/>
  <c r="F118" i="2"/>
  <c r="E117" i="2"/>
  <c r="AS116" i="2"/>
  <c r="AS115" i="2"/>
  <c r="Y115" i="2"/>
  <c r="X115" i="2"/>
  <c r="W115" i="2"/>
  <c r="V115" i="2"/>
  <c r="U115" i="2"/>
  <c r="T115" i="2"/>
  <c r="S115" i="2"/>
  <c r="R115" i="2"/>
  <c r="Q115" i="2"/>
  <c r="P115" i="2"/>
  <c r="O115" i="2"/>
  <c r="N115" i="2"/>
  <c r="M115" i="2"/>
  <c r="L115" i="2"/>
  <c r="K115" i="2"/>
  <c r="J115" i="2"/>
  <c r="I115" i="2"/>
  <c r="H115" i="2"/>
  <c r="G115" i="2"/>
  <c r="F115" i="2"/>
  <c r="AA114" i="2"/>
  <c r="E114" i="2"/>
  <c r="AE115" i="2"/>
  <c r="AS113" i="2"/>
  <c r="AS112" i="2"/>
  <c r="AS111" i="2"/>
  <c r="Y112" i="2"/>
  <c r="X112" i="2"/>
  <c r="W112" i="2"/>
  <c r="V112" i="2"/>
  <c r="U112" i="2"/>
  <c r="T112" i="2"/>
  <c r="S112" i="2"/>
  <c r="R112" i="2"/>
  <c r="Q112" i="2"/>
  <c r="P112" i="2"/>
  <c r="O112" i="2"/>
  <c r="N112" i="2"/>
  <c r="M112" i="2"/>
  <c r="L112" i="2"/>
  <c r="K112" i="2"/>
  <c r="J112" i="2"/>
  <c r="I112" i="2"/>
  <c r="Z111" i="2"/>
  <c r="AR112" i="2"/>
  <c r="AK112" i="2"/>
  <c r="AC111" i="2"/>
  <c r="AD111" i="2"/>
  <c r="H112" i="2"/>
  <c r="G112" i="2"/>
  <c r="AA111" i="2"/>
  <c r="F112" i="2"/>
  <c r="E111" i="2"/>
  <c r="AG112" i="2"/>
  <c r="AS110" i="2"/>
  <c r="AS108" i="2"/>
  <c r="AS109" i="2"/>
  <c r="Y109" i="2"/>
  <c r="X109" i="2"/>
  <c r="W109" i="2"/>
  <c r="V109" i="2"/>
  <c r="U109" i="2"/>
  <c r="T109" i="2"/>
  <c r="S109" i="2"/>
  <c r="R109" i="2"/>
  <c r="Q109" i="2"/>
  <c r="P109" i="2"/>
  <c r="O109" i="2"/>
  <c r="N109" i="2"/>
  <c r="M109" i="2"/>
  <c r="L109" i="2"/>
  <c r="K109" i="2"/>
  <c r="J109" i="2"/>
  <c r="I109" i="2"/>
  <c r="H109" i="2"/>
  <c r="G109" i="2"/>
  <c r="F109" i="2"/>
  <c r="E108" i="2"/>
  <c r="AG109" i="2"/>
  <c r="AS107" i="2"/>
  <c r="AS106" i="2"/>
  <c r="AS105" i="2"/>
  <c r="Y106" i="2"/>
  <c r="X106" i="2"/>
  <c r="W106" i="2"/>
  <c r="V106" i="2"/>
  <c r="U106" i="2"/>
  <c r="T106" i="2"/>
  <c r="S106" i="2"/>
  <c r="R106" i="2"/>
  <c r="Q106" i="2"/>
  <c r="P106" i="2"/>
  <c r="O106" i="2"/>
  <c r="N106" i="2"/>
  <c r="M106" i="2"/>
  <c r="L106" i="2"/>
  <c r="K106" i="2"/>
  <c r="J106" i="2"/>
  <c r="I106" i="2"/>
  <c r="H106" i="2"/>
  <c r="G106" i="2"/>
  <c r="F106" i="2"/>
  <c r="E105" i="2"/>
  <c r="AJ106" i="2"/>
  <c r="AS104" i="2"/>
  <c r="AS102" i="2"/>
  <c r="AS103" i="2"/>
  <c r="Y103" i="2"/>
  <c r="X103" i="2"/>
  <c r="W103" i="2"/>
  <c r="V103" i="2"/>
  <c r="U103" i="2"/>
  <c r="T103" i="2"/>
  <c r="S103" i="2"/>
  <c r="R103" i="2"/>
  <c r="Q103" i="2"/>
  <c r="P103" i="2"/>
  <c r="O103" i="2"/>
  <c r="N103" i="2"/>
  <c r="M103" i="2"/>
  <c r="L103" i="2"/>
  <c r="K103" i="2"/>
  <c r="J103" i="2"/>
  <c r="I103" i="2"/>
  <c r="H103" i="2"/>
  <c r="G103" i="2"/>
  <c r="F103" i="2"/>
  <c r="E102" i="2"/>
  <c r="AG103" i="2"/>
  <c r="AS101" i="2"/>
  <c r="AS100" i="2"/>
  <c r="AS99" i="2"/>
  <c r="Y100" i="2"/>
  <c r="X100" i="2"/>
  <c r="W100" i="2"/>
  <c r="V100" i="2"/>
  <c r="U100" i="2"/>
  <c r="T100" i="2"/>
  <c r="S100" i="2"/>
  <c r="R100" i="2"/>
  <c r="Q100" i="2"/>
  <c r="P100" i="2"/>
  <c r="O100" i="2"/>
  <c r="N100" i="2"/>
  <c r="M100" i="2"/>
  <c r="L100" i="2"/>
  <c r="K100" i="2"/>
  <c r="J100" i="2"/>
  <c r="I100" i="2"/>
  <c r="H100" i="2"/>
  <c r="G100" i="2"/>
  <c r="F100" i="2"/>
  <c r="E99" i="2"/>
  <c r="AF100" i="2"/>
  <c r="AS98" i="2"/>
  <c r="AS96" i="2"/>
  <c r="AS97" i="2"/>
  <c r="Y97" i="2"/>
  <c r="X97" i="2"/>
  <c r="W97" i="2"/>
  <c r="V97" i="2"/>
  <c r="U97" i="2"/>
  <c r="T97" i="2"/>
  <c r="S97" i="2"/>
  <c r="R97" i="2"/>
  <c r="Q97" i="2"/>
  <c r="P97" i="2"/>
  <c r="O97" i="2"/>
  <c r="N97" i="2"/>
  <c r="M97" i="2"/>
  <c r="L97" i="2"/>
  <c r="K97" i="2"/>
  <c r="J97" i="2"/>
  <c r="I97" i="2"/>
  <c r="AA96" i="2"/>
  <c r="H97" i="2"/>
  <c r="G97" i="2"/>
  <c r="F97" i="2"/>
  <c r="E96" i="2"/>
  <c r="AG97" i="2"/>
  <c r="AS95" i="2"/>
  <c r="AS94" i="2"/>
  <c r="AS93" i="2"/>
  <c r="Y94" i="2"/>
  <c r="X94" i="2"/>
  <c r="W94" i="2"/>
  <c r="V94" i="2"/>
  <c r="U94" i="2"/>
  <c r="T94" i="2"/>
  <c r="S94" i="2"/>
  <c r="R94" i="2"/>
  <c r="Q94" i="2"/>
  <c r="P94" i="2"/>
  <c r="O94" i="2"/>
  <c r="N94" i="2"/>
  <c r="M94" i="2"/>
  <c r="L94" i="2"/>
  <c r="K94" i="2"/>
  <c r="J94" i="2"/>
  <c r="I94" i="2"/>
  <c r="H94" i="2"/>
  <c r="G94" i="2"/>
  <c r="F94" i="2"/>
  <c r="E93" i="2"/>
  <c r="AS92" i="2"/>
  <c r="AS91" i="2"/>
  <c r="AS90" i="2"/>
  <c r="Y91" i="2"/>
  <c r="X91" i="2"/>
  <c r="W91" i="2"/>
  <c r="V91" i="2"/>
  <c r="U91" i="2"/>
  <c r="T91" i="2"/>
  <c r="S91" i="2"/>
  <c r="R91" i="2"/>
  <c r="Q91" i="2"/>
  <c r="P91" i="2"/>
  <c r="O91" i="2"/>
  <c r="N91" i="2"/>
  <c r="M91" i="2"/>
  <c r="L91" i="2"/>
  <c r="K91" i="2"/>
  <c r="J91" i="2"/>
  <c r="I91" i="2"/>
  <c r="H91" i="2"/>
  <c r="G91" i="2"/>
  <c r="AA90" i="2"/>
  <c r="F91" i="2"/>
  <c r="E90" i="2"/>
  <c r="AH91" i="2"/>
  <c r="AV89" i="2"/>
  <c r="AS89" i="2"/>
  <c r="AV88" i="2"/>
  <c r="AS88" i="2"/>
  <c r="AS87" i="2"/>
  <c r="C87" i="2"/>
  <c r="E87" i="2"/>
  <c r="Y88" i="2"/>
  <c r="X88" i="2"/>
  <c r="W88" i="2"/>
  <c r="V88" i="2"/>
  <c r="U88" i="2"/>
  <c r="T88" i="2"/>
  <c r="S88" i="2"/>
  <c r="R88" i="2"/>
  <c r="Q88" i="2"/>
  <c r="P88" i="2"/>
  <c r="O88" i="2"/>
  <c r="N88" i="2"/>
  <c r="M88" i="2"/>
  <c r="L88" i="2"/>
  <c r="K88" i="2"/>
  <c r="J88" i="2"/>
  <c r="I88" i="2"/>
  <c r="H88" i="2"/>
  <c r="G88" i="2"/>
  <c r="F88" i="2"/>
  <c r="D87" i="2"/>
  <c r="AV86" i="2"/>
  <c r="AS86" i="2"/>
  <c r="AV85" i="2"/>
  <c r="AS85" i="2"/>
  <c r="AS84" i="2"/>
  <c r="C84" i="2"/>
  <c r="Y85" i="2"/>
  <c r="X85" i="2"/>
  <c r="W85" i="2"/>
  <c r="V85" i="2"/>
  <c r="U85" i="2"/>
  <c r="T85" i="2"/>
  <c r="S85" i="2"/>
  <c r="R85" i="2"/>
  <c r="Q85" i="2"/>
  <c r="P85" i="2"/>
  <c r="O85" i="2"/>
  <c r="N85" i="2"/>
  <c r="M85" i="2"/>
  <c r="L85" i="2"/>
  <c r="K85" i="2"/>
  <c r="J85" i="2"/>
  <c r="I85" i="2"/>
  <c r="AA84" i="2"/>
  <c r="H85" i="2"/>
  <c r="G85" i="2"/>
  <c r="F85" i="2"/>
  <c r="D84" i="2"/>
  <c r="AV83" i="2"/>
  <c r="AS83" i="2"/>
  <c r="AV82" i="2"/>
  <c r="AS82" i="2"/>
  <c r="Y82" i="2"/>
  <c r="X82" i="2"/>
  <c r="W82" i="2"/>
  <c r="V82" i="2"/>
  <c r="U82" i="2"/>
  <c r="T82" i="2"/>
  <c r="S82" i="2"/>
  <c r="R82" i="2"/>
  <c r="Q82" i="2"/>
  <c r="P82" i="2"/>
  <c r="O82" i="2"/>
  <c r="N82" i="2"/>
  <c r="M82" i="2"/>
  <c r="L82" i="2"/>
  <c r="K82" i="2"/>
  <c r="J82" i="2"/>
  <c r="I82" i="2"/>
  <c r="H82" i="2"/>
  <c r="G82" i="2"/>
  <c r="F82" i="2"/>
  <c r="AS81" i="2"/>
  <c r="C81" i="2"/>
  <c r="D81" i="2"/>
  <c r="AV80" i="2"/>
  <c r="AS80" i="2"/>
  <c r="AV79" i="2"/>
  <c r="AS79" i="2"/>
  <c r="AS78" i="2"/>
  <c r="C78" i="2"/>
  <c r="E78" i="2"/>
  <c r="Y79" i="2"/>
  <c r="X79" i="2"/>
  <c r="W79" i="2"/>
  <c r="V79" i="2"/>
  <c r="U79" i="2"/>
  <c r="T79" i="2"/>
  <c r="S79" i="2"/>
  <c r="R79" i="2"/>
  <c r="Q79" i="2"/>
  <c r="P79" i="2"/>
  <c r="O79" i="2"/>
  <c r="N79" i="2"/>
  <c r="M79" i="2"/>
  <c r="L79" i="2"/>
  <c r="K79" i="2"/>
  <c r="J79" i="2"/>
  <c r="I79" i="2"/>
  <c r="H79" i="2"/>
  <c r="G79" i="2"/>
  <c r="F79" i="2"/>
  <c r="AA78" i="2"/>
  <c r="D78" i="2"/>
  <c r="AV77" i="2"/>
  <c r="AS77" i="2"/>
  <c r="AV76" i="2"/>
  <c r="AS76" i="2"/>
  <c r="AS75" i="2"/>
  <c r="C75" i="2"/>
  <c r="E75" i="2"/>
  <c r="Y76" i="2"/>
  <c r="X76" i="2"/>
  <c r="W76" i="2"/>
  <c r="V76" i="2"/>
  <c r="U76" i="2"/>
  <c r="T76" i="2"/>
  <c r="S76" i="2"/>
  <c r="R76" i="2"/>
  <c r="Q76" i="2"/>
  <c r="P76" i="2"/>
  <c r="O76" i="2"/>
  <c r="N76" i="2"/>
  <c r="M76" i="2"/>
  <c r="L76" i="2"/>
  <c r="K76" i="2"/>
  <c r="J76" i="2"/>
  <c r="I76" i="2"/>
  <c r="H76" i="2"/>
  <c r="G76" i="2"/>
  <c r="AA75" i="2"/>
  <c r="F76" i="2"/>
  <c r="D75" i="2"/>
  <c r="AV74" i="2"/>
  <c r="AS74" i="2"/>
  <c r="AV73" i="2"/>
  <c r="AS73" i="2"/>
  <c r="AS72" i="2"/>
  <c r="C72" i="2"/>
  <c r="Y73" i="2"/>
  <c r="X73" i="2"/>
  <c r="W73" i="2"/>
  <c r="V73" i="2"/>
  <c r="U73" i="2"/>
  <c r="T73" i="2"/>
  <c r="S73" i="2"/>
  <c r="R73" i="2"/>
  <c r="Q73" i="2"/>
  <c r="P73" i="2"/>
  <c r="O73" i="2"/>
  <c r="N73" i="2"/>
  <c r="M73" i="2"/>
  <c r="AA72" i="2"/>
  <c r="L73" i="2"/>
  <c r="K73" i="2"/>
  <c r="J73" i="2"/>
  <c r="I73" i="2"/>
  <c r="H73" i="2"/>
  <c r="G73" i="2"/>
  <c r="AR73" i="2"/>
  <c r="AK73" i="2"/>
  <c r="AC72" i="2"/>
  <c r="AV72" i="2"/>
  <c r="F73" i="2"/>
  <c r="Z72" i="2"/>
  <c r="D72" i="2"/>
  <c r="E72" i="2"/>
  <c r="AV71" i="2"/>
  <c r="AS71" i="2"/>
  <c r="AV70" i="2"/>
  <c r="AS70" i="2"/>
  <c r="AS69" i="2"/>
  <c r="C69" i="2"/>
  <c r="Y70" i="2"/>
  <c r="X70" i="2"/>
  <c r="W70" i="2"/>
  <c r="V70" i="2"/>
  <c r="U70" i="2"/>
  <c r="T70" i="2"/>
  <c r="S70" i="2"/>
  <c r="R70" i="2"/>
  <c r="Q70" i="2"/>
  <c r="P70" i="2"/>
  <c r="O70" i="2"/>
  <c r="N70" i="2"/>
  <c r="M70" i="2"/>
  <c r="L70" i="2"/>
  <c r="K70" i="2"/>
  <c r="J70" i="2"/>
  <c r="I70" i="2"/>
  <c r="H70" i="2"/>
  <c r="G70" i="2"/>
  <c r="F70" i="2"/>
  <c r="D69" i="2"/>
  <c r="AV68" i="2"/>
  <c r="AS68" i="2"/>
  <c r="AV67" i="2"/>
  <c r="AS67" i="2"/>
  <c r="AS66" i="2"/>
  <c r="C66" i="2"/>
  <c r="Y67" i="2"/>
  <c r="X67" i="2"/>
  <c r="W67" i="2"/>
  <c r="V67" i="2"/>
  <c r="U67" i="2"/>
  <c r="T67" i="2"/>
  <c r="S67" i="2"/>
  <c r="R67" i="2"/>
  <c r="Q67" i="2"/>
  <c r="P67" i="2"/>
  <c r="O67" i="2"/>
  <c r="N67" i="2"/>
  <c r="M67" i="2"/>
  <c r="L67" i="2"/>
  <c r="K67" i="2"/>
  <c r="J67" i="2"/>
  <c r="I67" i="2"/>
  <c r="AA66" i="2"/>
  <c r="H67" i="2"/>
  <c r="G67" i="2"/>
  <c r="F67" i="2"/>
  <c r="D66" i="2"/>
  <c r="AV65" i="2"/>
  <c r="AS65" i="2"/>
  <c r="AV64" i="2"/>
  <c r="AS64" i="2"/>
  <c r="AS63" i="2"/>
  <c r="C63" i="2"/>
  <c r="Y64" i="2"/>
  <c r="X64" i="2"/>
  <c r="W64" i="2"/>
  <c r="V64" i="2"/>
  <c r="U64" i="2"/>
  <c r="T64" i="2"/>
  <c r="S64" i="2"/>
  <c r="R64" i="2"/>
  <c r="Q64" i="2"/>
  <c r="P64" i="2"/>
  <c r="O64" i="2"/>
  <c r="N64" i="2"/>
  <c r="M64" i="2"/>
  <c r="L64" i="2"/>
  <c r="K64" i="2"/>
  <c r="J64" i="2"/>
  <c r="I64" i="2"/>
  <c r="H64" i="2"/>
  <c r="G64" i="2"/>
  <c r="F64" i="2"/>
  <c r="Z63" i="2"/>
  <c r="D63" i="2"/>
  <c r="AV62" i="2"/>
  <c r="AS62" i="2"/>
  <c r="AV61" i="2"/>
  <c r="AS61" i="2"/>
  <c r="AS60" i="2"/>
  <c r="C60" i="2"/>
  <c r="E60" i="2"/>
  <c r="Y61" i="2"/>
  <c r="X61" i="2"/>
  <c r="W61" i="2"/>
  <c r="V61" i="2"/>
  <c r="U61" i="2"/>
  <c r="T61" i="2"/>
  <c r="S61" i="2"/>
  <c r="R61" i="2"/>
  <c r="Q61" i="2"/>
  <c r="P61" i="2"/>
  <c r="O61" i="2"/>
  <c r="N61" i="2"/>
  <c r="M61" i="2"/>
  <c r="L61" i="2"/>
  <c r="K61" i="2"/>
  <c r="J61" i="2"/>
  <c r="I61" i="2"/>
  <c r="H61" i="2"/>
  <c r="G61" i="2"/>
  <c r="F61" i="2"/>
  <c r="D60" i="2"/>
  <c r="AV59" i="2"/>
  <c r="AS59" i="2"/>
  <c r="AS57" i="2"/>
  <c r="C57" i="2"/>
  <c r="AV58" i="2"/>
  <c r="AS58" i="2"/>
  <c r="Y58" i="2"/>
  <c r="X58" i="2"/>
  <c r="W58" i="2"/>
  <c r="V58" i="2"/>
  <c r="U58" i="2"/>
  <c r="T58" i="2"/>
  <c r="S58" i="2"/>
  <c r="R58" i="2"/>
  <c r="Q58" i="2"/>
  <c r="P58" i="2"/>
  <c r="O58" i="2"/>
  <c r="N58" i="2"/>
  <c r="M58" i="2"/>
  <c r="L58" i="2"/>
  <c r="K58" i="2"/>
  <c r="J58" i="2"/>
  <c r="I58" i="2"/>
  <c r="H58" i="2"/>
  <c r="G58" i="2"/>
  <c r="F58" i="2"/>
  <c r="D57" i="2"/>
  <c r="E57" i="2"/>
  <c r="AV56" i="2"/>
  <c r="AS56" i="2"/>
  <c r="AV55" i="2"/>
  <c r="AS55" i="2"/>
  <c r="AS54" i="2"/>
  <c r="C54" i="2"/>
  <c r="AJ55" i="2"/>
  <c r="AI55" i="2"/>
  <c r="AH55" i="2"/>
  <c r="AG55" i="2"/>
  <c r="AF55" i="2"/>
  <c r="AE55" i="2"/>
  <c r="Y55" i="2"/>
  <c r="X55" i="2"/>
  <c r="W55" i="2"/>
  <c r="V55" i="2"/>
  <c r="U55" i="2"/>
  <c r="T55" i="2"/>
  <c r="S55" i="2"/>
  <c r="R55" i="2"/>
  <c r="Q55" i="2"/>
  <c r="P55" i="2"/>
  <c r="O55" i="2"/>
  <c r="N55" i="2"/>
  <c r="M55" i="2"/>
  <c r="L55" i="2"/>
  <c r="K55" i="2"/>
  <c r="J55" i="2"/>
  <c r="I55" i="2"/>
  <c r="H55" i="2"/>
  <c r="G55" i="2"/>
  <c r="F55" i="2"/>
  <c r="D54" i="2"/>
  <c r="AV53" i="2"/>
  <c r="AS53" i="2"/>
  <c r="AV52" i="2"/>
  <c r="AS52" i="2"/>
  <c r="AS51" i="2"/>
  <c r="C51" i="2"/>
  <c r="AJ52" i="2"/>
  <c r="AH52" i="2"/>
  <c r="AG52" i="2"/>
  <c r="AF52" i="2"/>
  <c r="AE52" i="2"/>
  <c r="Y52" i="2"/>
  <c r="X52" i="2"/>
  <c r="W52" i="2"/>
  <c r="V52" i="2"/>
  <c r="U52" i="2"/>
  <c r="T52" i="2"/>
  <c r="S52" i="2"/>
  <c r="R52" i="2"/>
  <c r="Q52" i="2"/>
  <c r="P52" i="2"/>
  <c r="O52" i="2"/>
  <c r="N52" i="2"/>
  <c r="M52" i="2"/>
  <c r="L52" i="2"/>
  <c r="K52" i="2"/>
  <c r="J52" i="2"/>
  <c r="I52" i="2"/>
  <c r="H52" i="2"/>
  <c r="G52" i="2"/>
  <c r="F52" i="2"/>
  <c r="Z51" i="2"/>
  <c r="AR52" i="2"/>
  <c r="AK52" i="2"/>
  <c r="D51" i="2"/>
  <c r="AV50" i="2"/>
  <c r="AS50" i="2"/>
  <c r="AV49" i="2"/>
  <c r="AS49" i="2"/>
  <c r="AS48" i="2"/>
  <c r="C48" i="2"/>
  <c r="AJ49" i="2"/>
  <c r="AI49" i="2"/>
  <c r="AH49" i="2"/>
  <c r="AG49" i="2"/>
  <c r="AF49" i="2"/>
  <c r="AE49" i="2"/>
  <c r="Y49" i="2"/>
  <c r="X49" i="2"/>
  <c r="W49" i="2"/>
  <c r="V49" i="2"/>
  <c r="U49" i="2"/>
  <c r="T49" i="2"/>
  <c r="S49" i="2"/>
  <c r="R49" i="2"/>
  <c r="Q49" i="2"/>
  <c r="P49" i="2"/>
  <c r="O49" i="2"/>
  <c r="N49" i="2"/>
  <c r="M49" i="2"/>
  <c r="L49" i="2"/>
  <c r="K49" i="2"/>
  <c r="J49" i="2"/>
  <c r="I49" i="2"/>
  <c r="H49" i="2"/>
  <c r="G49" i="2"/>
  <c r="F49" i="2"/>
  <c r="Z48" i="2"/>
  <c r="AR49" i="2"/>
  <c r="AK49" i="2"/>
  <c r="D48" i="2"/>
  <c r="AV47" i="2"/>
  <c r="AS47" i="2"/>
  <c r="AV46" i="2"/>
  <c r="AS46" i="2"/>
  <c r="AS45" i="2"/>
  <c r="C45" i="2"/>
  <c r="Y46" i="2"/>
  <c r="X46" i="2"/>
  <c r="W46" i="2"/>
  <c r="V46" i="2"/>
  <c r="U46" i="2"/>
  <c r="T46" i="2"/>
  <c r="S46" i="2"/>
  <c r="R46" i="2"/>
  <c r="Q46" i="2"/>
  <c r="P46" i="2"/>
  <c r="O46" i="2"/>
  <c r="N46" i="2"/>
  <c r="M46" i="2"/>
  <c r="L46" i="2"/>
  <c r="K46" i="2"/>
  <c r="J46" i="2"/>
  <c r="AA45" i="2"/>
  <c r="I46" i="2"/>
  <c r="H46" i="2"/>
  <c r="G46" i="2"/>
  <c r="F46" i="2"/>
  <c r="D45" i="2"/>
  <c r="AV44" i="2"/>
  <c r="AS44" i="2"/>
  <c r="AV43" i="2"/>
  <c r="AS43" i="2"/>
  <c r="AJ43" i="2"/>
  <c r="AI43" i="2"/>
  <c r="AH43" i="2"/>
  <c r="AG43" i="2"/>
  <c r="AF43" i="2"/>
  <c r="AE43" i="2"/>
  <c r="Y43" i="2"/>
  <c r="X43" i="2"/>
  <c r="W43" i="2"/>
  <c r="V43" i="2"/>
  <c r="U43" i="2"/>
  <c r="T43" i="2"/>
  <c r="S43" i="2"/>
  <c r="R43" i="2"/>
  <c r="Q43" i="2"/>
  <c r="P43" i="2"/>
  <c r="O43" i="2"/>
  <c r="N43" i="2"/>
  <c r="M43" i="2"/>
  <c r="L43" i="2"/>
  <c r="K43" i="2"/>
  <c r="J43" i="2"/>
  <c r="I43" i="2"/>
  <c r="H43" i="2"/>
  <c r="G43" i="2"/>
  <c r="F43" i="2"/>
  <c r="AS42" i="2"/>
  <c r="C42" i="2"/>
  <c r="D42" i="2"/>
  <c r="AV41" i="2"/>
  <c r="AS41" i="2"/>
  <c r="AV40" i="2"/>
  <c r="AS40" i="2"/>
  <c r="Y40" i="2"/>
  <c r="X40" i="2"/>
  <c r="W40" i="2"/>
  <c r="V40" i="2"/>
  <c r="U40" i="2"/>
  <c r="T40" i="2"/>
  <c r="S40" i="2"/>
  <c r="R40" i="2"/>
  <c r="Q40" i="2"/>
  <c r="P40" i="2"/>
  <c r="O40" i="2"/>
  <c r="N40" i="2"/>
  <c r="M40" i="2"/>
  <c r="L40" i="2"/>
  <c r="K40" i="2"/>
  <c r="J40" i="2"/>
  <c r="I40" i="2"/>
  <c r="H40" i="2"/>
  <c r="G40" i="2"/>
  <c r="F40" i="2"/>
  <c r="AS39" i="2"/>
  <c r="C39" i="2"/>
  <c r="D39" i="2"/>
  <c r="AV38" i="2"/>
  <c r="AS38" i="2"/>
  <c r="AV37" i="2"/>
  <c r="AS37" i="2"/>
  <c r="AS36" i="2"/>
  <c r="C36" i="2"/>
  <c r="AK37" i="2"/>
  <c r="AC36" i="2"/>
  <c r="AJ37" i="2"/>
  <c r="AI37" i="2"/>
  <c r="AH37" i="2"/>
  <c r="AG37" i="2"/>
  <c r="AF37" i="2"/>
  <c r="AE37" i="2"/>
  <c r="Y37" i="2"/>
  <c r="X37" i="2"/>
  <c r="W37" i="2"/>
  <c r="V37" i="2"/>
  <c r="U37" i="2"/>
  <c r="T37" i="2"/>
  <c r="S37" i="2"/>
  <c r="R37" i="2"/>
  <c r="Q37" i="2"/>
  <c r="P37" i="2"/>
  <c r="O37" i="2"/>
  <c r="N37" i="2"/>
  <c r="M37" i="2"/>
  <c r="L37" i="2"/>
  <c r="K37" i="2"/>
  <c r="J37" i="2"/>
  <c r="I37" i="2"/>
  <c r="H37" i="2"/>
  <c r="G37" i="2"/>
  <c r="F37" i="2"/>
  <c r="D36" i="2"/>
  <c r="AV35" i="2"/>
  <c r="AS35" i="2"/>
  <c r="AV34" i="2"/>
  <c r="AS34" i="2"/>
  <c r="AS33" i="2"/>
  <c r="C33" i="2"/>
  <c r="E33" i="2"/>
  <c r="AI34" i="2"/>
  <c r="Y34" i="2"/>
  <c r="X34" i="2"/>
  <c r="W34" i="2"/>
  <c r="V34" i="2"/>
  <c r="U34" i="2"/>
  <c r="T34" i="2"/>
  <c r="S34" i="2"/>
  <c r="R34" i="2"/>
  <c r="Q34" i="2"/>
  <c r="P34" i="2"/>
  <c r="O34" i="2"/>
  <c r="N34" i="2"/>
  <c r="M34" i="2"/>
  <c r="L34" i="2"/>
  <c r="K34" i="2"/>
  <c r="J34" i="2"/>
  <c r="I34" i="2"/>
  <c r="H34" i="2"/>
  <c r="G34" i="2"/>
  <c r="F34" i="2"/>
  <c r="D33" i="2"/>
  <c r="AV32" i="2"/>
  <c r="AS32" i="2"/>
  <c r="AV31" i="2"/>
  <c r="AS31" i="2"/>
  <c r="Y31" i="2"/>
  <c r="X31" i="2"/>
  <c r="W31" i="2"/>
  <c r="V31" i="2"/>
  <c r="U31" i="2"/>
  <c r="T31" i="2"/>
  <c r="S31" i="2"/>
  <c r="R31" i="2"/>
  <c r="Q31" i="2"/>
  <c r="P31" i="2"/>
  <c r="O31" i="2"/>
  <c r="N31" i="2"/>
  <c r="M31" i="2"/>
  <c r="L31" i="2"/>
  <c r="K31" i="2"/>
  <c r="J31" i="2"/>
  <c r="I31" i="2"/>
  <c r="Z30" i="2"/>
  <c r="H31" i="2"/>
  <c r="G31" i="2"/>
  <c r="F31" i="2"/>
  <c r="AS30" i="2"/>
  <c r="C30" i="2"/>
  <c r="E30" i="2"/>
  <c r="D30" i="2"/>
  <c r="AV29" i="2"/>
  <c r="AS29" i="2"/>
  <c r="AV28" i="2"/>
  <c r="AS28" i="2"/>
  <c r="AS27" i="2"/>
  <c r="C27" i="2"/>
  <c r="E27" i="2"/>
  <c r="Y28" i="2"/>
  <c r="X28" i="2"/>
  <c r="W28" i="2"/>
  <c r="V28" i="2"/>
  <c r="U28" i="2"/>
  <c r="T28" i="2"/>
  <c r="S28" i="2"/>
  <c r="R28" i="2"/>
  <c r="Q28" i="2"/>
  <c r="P28" i="2"/>
  <c r="O28" i="2"/>
  <c r="N28" i="2"/>
  <c r="M28" i="2"/>
  <c r="L28" i="2"/>
  <c r="K28" i="2"/>
  <c r="J28" i="2"/>
  <c r="I28" i="2"/>
  <c r="H28" i="2"/>
  <c r="G28" i="2"/>
  <c r="F28" i="2"/>
  <c r="D27" i="2"/>
  <c r="AV26" i="2"/>
  <c r="AS26" i="2"/>
  <c r="AV25" i="2"/>
  <c r="AS25" i="2"/>
  <c r="AS24" i="2"/>
  <c r="C24" i="2"/>
  <c r="E24" i="2"/>
  <c r="Y25" i="2"/>
  <c r="X25" i="2"/>
  <c r="W25" i="2"/>
  <c r="V25" i="2"/>
  <c r="U25" i="2"/>
  <c r="T25" i="2"/>
  <c r="S25" i="2"/>
  <c r="R25" i="2"/>
  <c r="Q25" i="2"/>
  <c r="P25" i="2"/>
  <c r="O25" i="2"/>
  <c r="N25" i="2"/>
  <c r="M25" i="2"/>
  <c r="L25" i="2"/>
  <c r="K25" i="2"/>
  <c r="J25" i="2"/>
  <c r="I25" i="2"/>
  <c r="H25" i="2"/>
  <c r="Z24" i="2"/>
  <c r="G25" i="2"/>
  <c r="F25" i="2"/>
  <c r="D24" i="2"/>
  <c r="AV23" i="2"/>
  <c r="AS23" i="2"/>
  <c r="AV22" i="2"/>
  <c r="AS22" i="2"/>
  <c r="AS21" i="2"/>
  <c r="C21" i="2"/>
  <c r="E21" i="2"/>
  <c r="Y22" i="2"/>
  <c r="X22" i="2"/>
  <c r="W22" i="2"/>
  <c r="V22" i="2"/>
  <c r="U22" i="2"/>
  <c r="T22" i="2"/>
  <c r="S22" i="2"/>
  <c r="R22" i="2"/>
  <c r="Q22" i="2"/>
  <c r="P22" i="2"/>
  <c r="O22" i="2"/>
  <c r="N22" i="2"/>
  <c r="M22" i="2"/>
  <c r="L22" i="2"/>
  <c r="K22" i="2"/>
  <c r="J22" i="2"/>
  <c r="I22" i="2"/>
  <c r="H22" i="2"/>
  <c r="G22" i="2"/>
  <c r="F22" i="2"/>
  <c r="D21" i="2"/>
  <c r="AV20" i="2"/>
  <c r="AS20" i="2"/>
  <c r="AS18" i="2"/>
  <c r="AV19" i="2"/>
  <c r="AS19" i="2"/>
  <c r="Y19" i="2"/>
  <c r="X19" i="2"/>
  <c r="W19" i="2"/>
  <c r="V19" i="2"/>
  <c r="U19" i="2"/>
  <c r="T19" i="2"/>
  <c r="S19" i="2"/>
  <c r="R19" i="2"/>
  <c r="Q19" i="2"/>
  <c r="P19" i="2"/>
  <c r="O19" i="2"/>
  <c r="N19" i="2"/>
  <c r="M19" i="2"/>
  <c r="L19" i="2"/>
  <c r="K19" i="2"/>
  <c r="J19" i="2"/>
  <c r="I19" i="2"/>
  <c r="H19" i="2"/>
  <c r="G19" i="2"/>
  <c r="Z18" i="2"/>
  <c r="F19" i="2"/>
  <c r="D18" i="2"/>
  <c r="C18" i="2"/>
  <c r="AV17" i="2"/>
  <c r="AS17" i="2"/>
  <c r="AV16" i="2"/>
  <c r="AS16" i="2"/>
  <c r="AS15" i="2"/>
  <c r="C15" i="2"/>
  <c r="E15" i="2"/>
  <c r="Y16" i="2"/>
  <c r="X16" i="2"/>
  <c r="W16" i="2"/>
  <c r="V16" i="2"/>
  <c r="U16" i="2"/>
  <c r="T16" i="2"/>
  <c r="S16" i="2"/>
  <c r="R16" i="2"/>
  <c r="Q16" i="2"/>
  <c r="P16" i="2"/>
  <c r="O16" i="2"/>
  <c r="N16" i="2"/>
  <c r="M16" i="2"/>
  <c r="L16" i="2"/>
  <c r="K16" i="2"/>
  <c r="J16" i="2"/>
  <c r="I16" i="2"/>
  <c r="H16" i="2"/>
  <c r="G16" i="2"/>
  <c r="F16" i="2"/>
  <c r="D15" i="2"/>
  <c r="AV14" i="2"/>
  <c r="AS14" i="2"/>
  <c r="AV13" i="2"/>
  <c r="AS13" i="2"/>
  <c r="AJ13" i="2"/>
  <c r="AI13" i="2"/>
  <c r="AH13" i="2"/>
  <c r="AG13" i="2"/>
  <c r="AF13" i="2"/>
  <c r="AE13" i="2"/>
  <c r="Y13" i="2"/>
  <c r="X13" i="2"/>
  <c r="W13" i="2"/>
  <c r="V13" i="2"/>
  <c r="U13" i="2"/>
  <c r="T13" i="2"/>
  <c r="S13" i="2"/>
  <c r="R13" i="2"/>
  <c r="Q13" i="2"/>
  <c r="P13" i="2"/>
  <c r="O13" i="2"/>
  <c r="N13" i="2"/>
  <c r="M13" i="2"/>
  <c r="L13" i="2"/>
  <c r="K13" i="2"/>
  <c r="J13" i="2"/>
  <c r="I13" i="2"/>
  <c r="H13" i="2"/>
  <c r="G13" i="2"/>
  <c r="F13" i="2"/>
  <c r="D12" i="2"/>
  <c r="AV11" i="2"/>
  <c r="AS11" i="2"/>
  <c r="AV10" i="2"/>
  <c r="AS10" i="2"/>
  <c r="AS9" i="2"/>
  <c r="C9" i="2"/>
  <c r="AJ10" i="2"/>
  <c r="AI10" i="2"/>
  <c r="AH10" i="2"/>
  <c r="AG10" i="2"/>
  <c r="AF10" i="2"/>
  <c r="AE10" i="2"/>
  <c r="Y10" i="2"/>
  <c r="X10" i="2"/>
  <c r="W10" i="2"/>
  <c r="V10" i="2"/>
  <c r="U10" i="2"/>
  <c r="T10" i="2"/>
  <c r="S10" i="2"/>
  <c r="R10" i="2"/>
  <c r="Q10" i="2"/>
  <c r="P10" i="2"/>
  <c r="O10" i="2"/>
  <c r="N10" i="2"/>
  <c r="M10" i="2"/>
  <c r="L10" i="2"/>
  <c r="AA9" i="2"/>
  <c r="AV9" i="2"/>
  <c r="K10" i="2"/>
  <c r="J10" i="2"/>
  <c r="I10" i="2"/>
  <c r="H10" i="2"/>
  <c r="G10" i="2"/>
  <c r="F10" i="2"/>
  <c r="D9" i="2"/>
  <c r="AV8" i="2"/>
  <c r="AS8" i="2"/>
  <c r="AS6" i="2"/>
  <c r="C6" i="2"/>
  <c r="AV7" i="2"/>
  <c r="AS7" i="2"/>
  <c r="AJ7" i="2"/>
  <c r="AI7" i="2"/>
  <c r="AH7" i="2"/>
  <c r="AG7" i="2"/>
  <c r="AF7" i="2"/>
  <c r="AE7" i="2"/>
  <c r="Y7" i="2"/>
  <c r="X7" i="2"/>
  <c r="W7" i="2"/>
  <c r="V7" i="2"/>
  <c r="U7" i="2"/>
  <c r="T7" i="2"/>
  <c r="S7" i="2"/>
  <c r="R7" i="2"/>
  <c r="Q7" i="2"/>
  <c r="P7" i="2"/>
  <c r="O7" i="2"/>
  <c r="N7" i="2"/>
  <c r="M7" i="2"/>
  <c r="L7" i="2"/>
  <c r="K7" i="2"/>
  <c r="J7" i="2"/>
  <c r="I7" i="2"/>
  <c r="H7" i="2"/>
  <c r="G7" i="2"/>
  <c r="F7" i="2"/>
  <c r="D6" i="2"/>
  <c r="AR64" i="2"/>
  <c r="AK64" i="2"/>
  <c r="AC63" i="2"/>
  <c r="AD63" i="2"/>
  <c r="Z87" i="2"/>
  <c r="AR88" i="2"/>
  <c r="AK88" i="2"/>
  <c r="AC87" i="2"/>
  <c r="AV87" i="2"/>
  <c r="Z90" i="2"/>
  <c r="AR91" i="2"/>
  <c r="AK91" i="2"/>
  <c r="AC90" i="2"/>
  <c r="AD90" i="2"/>
  <c r="Z108" i="2"/>
  <c r="AR109" i="2"/>
  <c r="AK109" i="2"/>
  <c r="AC108" i="2"/>
  <c r="AD108" i="2"/>
  <c r="AS114" i="2"/>
  <c r="AF130" i="2"/>
  <c r="AH133" i="2"/>
  <c r="AF136" i="2"/>
  <c r="AJ136" i="2"/>
  <c r="AA138" i="2"/>
  <c r="AF142" i="2"/>
  <c r="AH145" i="2"/>
  <c r="AF148" i="2"/>
  <c r="AJ148" i="2"/>
  <c r="AA150" i="2"/>
  <c r="AF154" i="2"/>
  <c r="AH25" i="2"/>
  <c r="AV36" i="2"/>
  <c r="AD36" i="2"/>
  <c r="AR127" i="2"/>
  <c r="AK127" i="2"/>
  <c r="AC126" i="2"/>
  <c r="AD126" i="2"/>
  <c r="AG22" i="2"/>
  <c r="AA30" i="2"/>
  <c r="Z36" i="2"/>
  <c r="AR37" i="2"/>
  <c r="Z66" i="2"/>
  <c r="AR67" i="2"/>
  <c r="AK67" i="2"/>
  <c r="AC66" i="2"/>
  <c r="AJ91" i="2"/>
  <c r="AF91" i="2"/>
  <c r="AE91" i="2"/>
  <c r="AJ94" i="2"/>
  <c r="AF94" i="2"/>
  <c r="AI94" i="2"/>
  <c r="AH97" i="2"/>
  <c r="AI97" i="2"/>
  <c r="AJ100" i="2"/>
  <c r="AH100" i="2"/>
  <c r="AI100" i="2"/>
  <c r="AE100" i="2"/>
  <c r="AH103" i="2"/>
  <c r="AI103" i="2"/>
  <c r="AE103" i="2"/>
  <c r="AH106" i="2"/>
  <c r="AF106" i="2"/>
  <c r="AE106" i="2"/>
  <c r="AH109" i="2"/>
  <c r="AF109" i="2"/>
  <c r="AI109" i="2"/>
  <c r="AE109" i="2"/>
  <c r="AJ112" i="2"/>
  <c r="AF112" i="2"/>
  <c r="AE112" i="2"/>
  <c r="AJ115" i="2"/>
  <c r="AH115" i="2"/>
  <c r="AF115" i="2"/>
  <c r="AI115" i="2"/>
  <c r="AJ118" i="2"/>
  <c r="AH118" i="2"/>
  <c r="AF118" i="2"/>
  <c r="AI118" i="2"/>
  <c r="AE118" i="2"/>
  <c r="AJ121" i="2"/>
  <c r="AH121" i="2"/>
  <c r="AI121" i="2"/>
  <c r="AJ124" i="2"/>
  <c r="AH124" i="2"/>
  <c r="AF124" i="2"/>
  <c r="AI124" i="2"/>
  <c r="AE124" i="2"/>
  <c r="AJ127" i="2"/>
  <c r="AH127" i="2"/>
  <c r="AF127" i="2"/>
  <c r="AG127" i="2"/>
  <c r="AI127" i="2"/>
  <c r="AE130" i="2"/>
  <c r="AG130" i="2"/>
  <c r="AE133" i="2"/>
  <c r="AG133" i="2"/>
  <c r="AE136" i="2"/>
  <c r="AG136" i="2"/>
  <c r="AE139" i="2"/>
  <c r="AE142" i="2"/>
  <c r="AE145" i="2"/>
  <c r="AG145" i="2"/>
  <c r="AE148" i="2"/>
  <c r="AG148" i="2"/>
  <c r="AE151" i="2"/>
  <c r="AG151" i="2"/>
  <c r="AE154" i="2"/>
  <c r="AG154" i="2"/>
  <c r="AG28" i="2"/>
  <c r="AJ28" i="2"/>
  <c r="E66" i="2"/>
  <c r="AG88" i="2"/>
  <c r="Z60" i="2"/>
  <c r="AR61" i="2"/>
  <c r="AK61" i="2"/>
  <c r="AC60" i="2"/>
  <c r="AD60" i="2"/>
  <c r="E63" i="2"/>
  <c r="AA69" i="2"/>
  <c r="Z69" i="2"/>
  <c r="AR70" i="2"/>
  <c r="AK70" i="2"/>
  <c r="AC69" i="2"/>
  <c r="AD69" i="2"/>
  <c r="AE76" i="2"/>
  <c r="AF76" i="2"/>
  <c r="Z84" i="2"/>
  <c r="AR85" i="2"/>
  <c r="AK85" i="2"/>
  <c r="AC84" i="2"/>
  <c r="Z117" i="2"/>
  <c r="AR118" i="2"/>
  <c r="AK118" i="2"/>
  <c r="AC117" i="2"/>
  <c r="AD117" i="2"/>
  <c r="AA117" i="2"/>
  <c r="AJ139" i="2"/>
  <c r="AI139" i="2"/>
  <c r="AF139" i="2"/>
  <c r="AH139" i="2"/>
  <c r="AH142" i="2"/>
  <c r="AI142" i="2"/>
  <c r="AJ142" i="2"/>
  <c r="AG73" i="2"/>
  <c r="AG142" i="2"/>
  <c r="AG139" i="2"/>
  <c r="AE97" i="2"/>
  <c r="AF97" i="2"/>
  <c r="AJ97" i="2"/>
  <c r="AA63" i="2"/>
  <c r="AE22" i="2"/>
  <c r="AH76" i="2"/>
  <c r="Z114" i="2"/>
  <c r="AR115" i="2"/>
  <c r="AK115" i="2"/>
  <c r="AC114" i="2"/>
  <c r="AD114" i="2"/>
  <c r="AA81" i="2"/>
  <c r="AJ25" i="2"/>
  <c r="Z39" i="2"/>
  <c r="Z45" i="2"/>
  <c r="Z75" i="2"/>
  <c r="AR76" i="2"/>
  <c r="AK76" i="2"/>
  <c r="AC75" i="2"/>
  <c r="AD75" i="2"/>
  <c r="E81" i="2"/>
  <c r="AG82" i="2"/>
  <c r="Z105" i="2"/>
  <c r="AR106" i="2"/>
  <c r="AK106" i="2"/>
  <c r="AC105" i="2"/>
  <c r="AD105" i="2"/>
  <c r="AH130" i="2"/>
  <c r="AI130" i="2"/>
  <c r="AJ130" i="2"/>
  <c r="AA147" i="2"/>
  <c r="AR148" i="2"/>
  <c r="AK148" i="2"/>
  <c r="AC147" i="2"/>
  <c r="AD147" i="2"/>
  <c r="AJ151" i="2"/>
  <c r="AI151" i="2"/>
  <c r="AF151" i="2"/>
  <c r="AH151" i="2"/>
  <c r="AH154" i="2"/>
  <c r="AI154" i="2"/>
  <c r="AJ154" i="2"/>
  <c r="AA108" i="2"/>
  <c r="AA120" i="2"/>
  <c r="AA129" i="2"/>
  <c r="AR130" i="2"/>
  <c r="AK130" i="2"/>
  <c r="AC129" i="2"/>
  <c r="AD129" i="2"/>
  <c r="AS129" i="2"/>
  <c r="AJ133" i="2"/>
  <c r="AI133" i="2"/>
  <c r="AH136" i="2"/>
  <c r="AI136" i="2"/>
  <c r="Z141" i="2"/>
  <c r="AR142" i="2"/>
  <c r="AK142" i="2"/>
  <c r="AC141" i="2"/>
  <c r="AD141" i="2"/>
  <c r="AS141" i="2"/>
  <c r="AJ145" i="2"/>
  <c r="AI145" i="2"/>
  <c r="AS144" i="2"/>
  <c r="AH148" i="2"/>
  <c r="AI148" i="2"/>
  <c r="AA153" i="2"/>
  <c r="Z153" i="2"/>
  <c r="AR154" i="2"/>
  <c r="AK154" i="2"/>
  <c r="AC153" i="2"/>
  <c r="AD153" i="2"/>
  <c r="AS153" i="2"/>
  <c r="AV75" i="2"/>
  <c r="AI82" i="2"/>
  <c r="AJ82" i="2"/>
  <c r="AH82" i="2"/>
  <c r="AE64" i="2"/>
  <c r="AH34" i="2"/>
  <c r="AE34" i="2"/>
  <c r="AF34" i="2"/>
  <c r="AJ34" i="2"/>
  <c r="AV69" i="2"/>
  <c r="AV60" i="2"/>
  <c r="AD87" i="2"/>
  <c r="AH16" i="2"/>
  <c r="AF16" i="2"/>
  <c r="AG16" i="2"/>
  <c r="AI16" i="2"/>
  <c r="AE16" i="2"/>
  <c r="AE58" i="2"/>
  <c r="AF58" i="2"/>
  <c r="AJ58" i="2"/>
  <c r="AG58" i="2"/>
  <c r="AH58" i="2"/>
  <c r="AF79" i="2"/>
  <c r="AH79" i="2"/>
  <c r="AJ79" i="2"/>
  <c r="AI79" i="2"/>
  <c r="AG79" i="2"/>
  <c r="AE79" i="2"/>
  <c r="E45" i="2"/>
  <c r="AV84" i="2"/>
  <c r="AD84" i="2"/>
  <c r="AJ64" i="2"/>
  <c r="AF64" i="2"/>
  <c r="AG64" i="2"/>
  <c r="AH64" i="2"/>
  <c r="AI64" i="2"/>
  <c r="AJ31" i="2"/>
  <c r="AF31" i="2"/>
  <c r="AE31" i="2"/>
  <c r="AG31" i="2"/>
  <c r="AH31" i="2"/>
  <c r="AI31" i="2"/>
  <c r="AH22" i="2"/>
  <c r="AF22" i="2"/>
  <c r="AJ22" i="2"/>
  <c r="AI22" i="2"/>
  <c r="AV63" i="2"/>
  <c r="Z9" i="2"/>
  <c r="AR10" i="2"/>
  <c r="AK10" i="2"/>
  <c r="AG25" i="2"/>
  <c r="AI25" i="2"/>
  <c r="AE25" i="2"/>
  <c r="AF25" i="2"/>
  <c r="AH88" i="2"/>
  <c r="AI88" i="2"/>
  <c r="AJ88" i="2"/>
  <c r="AE88" i="2"/>
  <c r="AF88" i="2"/>
  <c r="AA6" i="2"/>
  <c r="AV6" i="2"/>
  <c r="Z6" i="2"/>
  <c r="AR7" i="2"/>
  <c r="AK7" i="2"/>
  <c r="AV66" i="2"/>
  <c r="AD66" i="2"/>
  <c r="AI61" i="2"/>
  <c r="AJ61" i="2"/>
  <c r="AE61" i="2"/>
  <c r="AH61" i="2"/>
  <c r="AG61" i="2"/>
  <c r="AF61" i="2"/>
  <c r="AJ73" i="2"/>
  <c r="AI73" i="2"/>
  <c r="AH73" i="2"/>
  <c r="AF73" i="2"/>
  <c r="AE73" i="2"/>
  <c r="AH67" i="2"/>
  <c r="AG67" i="2"/>
  <c r="AE67" i="2"/>
  <c r="AJ67" i="2"/>
  <c r="AI67" i="2"/>
  <c r="AF67" i="2"/>
  <c r="AA12" i="2"/>
  <c r="AV12" i="2"/>
  <c r="AA42" i="2"/>
  <c r="AV42" i="2"/>
  <c r="Z42" i="2"/>
  <c r="AR43" i="2"/>
  <c r="AK43" i="2"/>
  <c r="AI76" i="2"/>
  <c r="AG76" i="2"/>
  <c r="AJ76" i="2"/>
  <c r="Z81" i="2"/>
  <c r="AR82" i="2"/>
  <c r="AK82" i="2"/>
  <c r="AC81" i="2"/>
  <c r="E84" i="2"/>
  <c r="Z123" i="2"/>
  <c r="AR124" i="2"/>
  <c r="AK124" i="2"/>
  <c r="AC123" i="2"/>
  <c r="AD123" i="2"/>
  <c r="AA123" i="2"/>
  <c r="AF82" i="2"/>
  <c r="AA21" i="2"/>
  <c r="AE28" i="2"/>
  <c r="AI28" i="2"/>
  <c r="AH28" i="2"/>
  <c r="AA48" i="2"/>
  <c r="AV48" i="2"/>
  <c r="Z54" i="2"/>
  <c r="AR55" i="2"/>
  <c r="AK55" i="2"/>
  <c r="AA54" i="2"/>
  <c r="AV54" i="2"/>
  <c r="AA57" i="2"/>
  <c r="AA60" i="2"/>
  <c r="AG121" i="2"/>
  <c r="AF121" i="2"/>
  <c r="AE121" i="2"/>
  <c r="Z12" i="2"/>
  <c r="AR13" i="2"/>
  <c r="AK13" i="2"/>
  <c r="Z21" i="2"/>
  <c r="Z33" i="2"/>
  <c r="AA33" i="2"/>
  <c r="AG34" i="2"/>
  <c r="AA87" i="2"/>
  <c r="AA27" i="2"/>
  <c r="AF28" i="2"/>
  <c r="Z27" i="2"/>
  <c r="AE82" i="2"/>
  <c r="Z15" i="2"/>
  <c r="AA15" i="2"/>
  <c r="AJ16" i="2"/>
  <c r="AA36" i="2"/>
  <c r="E39" i="2"/>
  <c r="Z132" i="2"/>
  <c r="AR133" i="2"/>
  <c r="AK133" i="2"/>
  <c r="AC132" i="2"/>
  <c r="AD132" i="2"/>
  <c r="AA135" i="2"/>
  <c r="AD72" i="2"/>
  <c r="AS12" i="2"/>
  <c r="C12" i="2"/>
  <c r="E18" i="2"/>
  <c r="AA24" i="2"/>
  <c r="AH94" i="2"/>
  <c r="AG94" i="2"/>
  <c r="AE94" i="2"/>
  <c r="AA18" i="2"/>
  <c r="AA39" i="2"/>
  <c r="E69" i="2"/>
  <c r="AA93" i="2"/>
  <c r="Z96" i="2"/>
  <c r="AR97" i="2"/>
  <c r="AK97" i="2"/>
  <c r="AC96" i="2"/>
  <c r="AD96" i="2"/>
  <c r="Z99" i="2"/>
  <c r="AR100" i="2"/>
  <c r="AK100" i="2"/>
  <c r="AC99" i="2"/>
  <c r="AD99" i="2"/>
  <c r="Z102" i="2"/>
  <c r="AR103" i="2"/>
  <c r="AK103" i="2"/>
  <c r="AC102" i="2"/>
  <c r="AD102" i="2"/>
  <c r="AA105" i="2"/>
  <c r="Z144" i="2"/>
  <c r="AR145" i="2"/>
  <c r="AK145" i="2"/>
  <c r="AC144" i="2"/>
  <c r="AD144" i="2"/>
  <c r="AA144" i="2"/>
  <c r="AI112" i="2"/>
  <c r="AJ109" i="2"/>
  <c r="AF103" i="2"/>
  <c r="AI91" i="2"/>
  <c r="Z78" i="2"/>
  <c r="AR79" i="2"/>
  <c r="AK79" i="2"/>
  <c r="AC78" i="2"/>
  <c r="Z57" i="2"/>
  <c r="AA51" i="2"/>
  <c r="AV51" i="2"/>
  <c r="AG91" i="2"/>
  <c r="Z93" i="2"/>
  <c r="AR94" i="2"/>
  <c r="AK94" i="2"/>
  <c r="AC93" i="2"/>
  <c r="AD93" i="2"/>
  <c r="AA99" i="2"/>
  <c r="AA102" i="2"/>
  <c r="AG115" i="2"/>
  <c r="AH112" i="2"/>
  <c r="AI106" i="2"/>
  <c r="AJ103" i="2"/>
  <c r="AG100" i="2"/>
  <c r="AG106" i="2"/>
  <c r="AA132" i="2"/>
  <c r="AN145" i="2"/>
  <c r="AN76" i="2"/>
  <c r="AM130" i="2"/>
  <c r="AM13" i="2"/>
  <c r="AM106" i="2"/>
  <c r="AN25" i="2"/>
  <c r="AR25" i="2"/>
  <c r="AK25" i="2"/>
  <c r="AC24" i="2"/>
  <c r="AD78" i="2"/>
  <c r="AV78" i="2"/>
  <c r="AN67" i="2"/>
  <c r="AN79" i="2"/>
  <c r="AI19" i="2"/>
  <c r="AG19" i="2"/>
  <c r="AN73" i="2"/>
  <c r="AJ19" i="2"/>
  <c r="AQ148" i="2"/>
  <c r="AE19" i="2"/>
  <c r="AL94" i="2"/>
  <c r="AF19" i="2"/>
  <c r="AM10" i="2"/>
  <c r="AH19" i="2"/>
  <c r="AO28" i="2"/>
  <c r="AH85" i="2"/>
  <c r="AJ85" i="2"/>
  <c r="AQ85" i="2"/>
  <c r="AF85" i="2"/>
  <c r="AE85" i="2"/>
  <c r="AI85" i="2"/>
  <c r="AG85" i="2"/>
  <c r="AQ61" i="2"/>
  <c r="AQ79" i="2"/>
  <c r="AM121" i="2"/>
  <c r="AI70" i="2"/>
  <c r="AE70" i="2"/>
  <c r="AG70" i="2"/>
  <c r="AN70" i="2"/>
  <c r="AJ70" i="2"/>
  <c r="AH70" i="2"/>
  <c r="AO70" i="2"/>
  <c r="AF70" i="2"/>
  <c r="AH40" i="2"/>
  <c r="AO94" i="2"/>
  <c r="AE40" i="2"/>
  <c r="AL13" i="2"/>
  <c r="AI40" i="2"/>
  <c r="AJ40" i="2"/>
  <c r="AG40" i="2"/>
  <c r="AN40" i="2"/>
  <c r="AF40" i="2"/>
  <c r="AR40" i="2"/>
  <c r="AK40" i="2"/>
  <c r="AC39" i="2"/>
  <c r="AV81" i="2"/>
  <c r="AD81" i="2"/>
  <c r="AN28" i="2"/>
  <c r="AF46" i="2"/>
  <c r="AM46" i="2"/>
  <c r="AI46" i="2"/>
  <c r="AE46" i="2"/>
  <c r="AL46" i="2"/>
  <c r="AR46" i="2"/>
  <c r="AK46" i="2"/>
  <c r="AC45" i="2"/>
  <c r="AG46" i="2"/>
  <c r="AJ46" i="2"/>
  <c r="AQ109" i="2"/>
  <c r="AH46" i="2"/>
  <c r="AO115" i="2"/>
  <c r="AP115" i="2"/>
  <c r="AO136" i="2"/>
  <c r="AV45" i="2"/>
  <c r="AP19" i="2"/>
  <c r="AP55" i="2"/>
  <c r="AP103" i="2"/>
  <c r="AP7" i="2"/>
  <c r="AP34" i="2"/>
  <c r="AP43" i="2"/>
  <c r="AP151" i="2"/>
  <c r="AP37" i="2"/>
  <c r="AP148" i="2"/>
  <c r="AP136" i="2"/>
  <c r="AP109" i="2"/>
  <c r="AP100" i="2"/>
  <c r="AP130" i="2"/>
  <c r="AP142" i="2"/>
  <c r="AP97" i="2"/>
  <c r="AP121" i="2"/>
  <c r="AP49" i="2"/>
  <c r="AP145" i="2"/>
  <c r="AP94" i="2"/>
  <c r="AP82" i="2"/>
  <c r="AP13" i="2"/>
  <c r="AP127" i="2"/>
  <c r="AL25" i="2"/>
  <c r="AQ115" i="2"/>
  <c r="AQ52" i="2"/>
  <c r="AQ49" i="2"/>
  <c r="AQ142" i="2"/>
  <c r="AP16" i="2"/>
  <c r="AP154" i="2"/>
  <c r="AP46" i="2"/>
  <c r="AM25" i="2"/>
  <c r="AM40" i="2"/>
  <c r="AQ70" i="2"/>
  <c r="AO43" i="2"/>
  <c r="AM73" i="2"/>
  <c r="AO85" i="2"/>
  <c r="AP79" i="2"/>
  <c r="AL73" i="2"/>
  <c r="AM103" i="2"/>
  <c r="AO142" i="2"/>
  <c r="AO97" i="2"/>
  <c r="AO103" i="2"/>
  <c r="AN82" i="2"/>
  <c r="AM28" i="2"/>
  <c r="AR28" i="2"/>
  <c r="AK28" i="2"/>
  <c r="AC27" i="2"/>
  <c r="AL79" i="2"/>
  <c r="AL28" i="2"/>
  <c r="AP28" i="2"/>
  <c r="AM142" i="2"/>
  <c r="AM37" i="2"/>
  <c r="AM97" i="2"/>
  <c r="AQ64" i="2"/>
  <c r="AN55" i="2"/>
  <c r="AP73" i="2"/>
  <c r="AQ94" i="2"/>
  <c r="AQ139" i="2"/>
  <c r="AQ82" i="2"/>
  <c r="AQ7" i="2"/>
  <c r="AV39" i="2"/>
  <c r="AV24" i="2"/>
  <c r="AN91" i="2"/>
  <c r="AO130" i="2"/>
  <c r="AO7" i="2"/>
  <c r="AN94" i="2"/>
  <c r="AM34" i="2"/>
  <c r="AQ76" i="2"/>
  <c r="AQ133" i="2"/>
  <c r="AQ127" i="2"/>
  <c r="AQ13" i="2"/>
  <c r="AP10" i="2"/>
  <c r="AO79" i="2"/>
  <c r="AN64" i="2"/>
  <c r="AP61" i="2"/>
  <c r="AQ40" i="2"/>
  <c r="AL70" i="2"/>
  <c r="AO127" i="2"/>
  <c r="AP31" i="2"/>
  <c r="AR31" i="2"/>
  <c r="AK31" i="2"/>
  <c r="AC30" i="2"/>
  <c r="AP64" i="2"/>
  <c r="AO19" i="2"/>
  <c r="AO148" i="2"/>
  <c r="AO139" i="2"/>
  <c r="AO133" i="2"/>
  <c r="AO37" i="2"/>
  <c r="AO16" i="2"/>
  <c r="AM88" i="2"/>
  <c r="AM22" i="2"/>
  <c r="AP91" i="2"/>
  <c r="AN142" i="2"/>
  <c r="AP67" i="2"/>
  <c r="AM94" i="2"/>
  <c r="AM151" i="2"/>
  <c r="AN148" i="2"/>
  <c r="AN97" i="2"/>
  <c r="AN100" i="2"/>
  <c r="AQ130" i="2"/>
  <c r="AQ154" i="2"/>
  <c r="AQ106" i="2"/>
  <c r="AQ37" i="2"/>
  <c r="AL61" i="2"/>
  <c r="AO55" i="2"/>
  <c r="AP52" i="2"/>
  <c r="AO64" i="2"/>
  <c r="AO112" i="2"/>
  <c r="AL82" i="2"/>
  <c r="AM55" i="2"/>
  <c r="AL121" i="2"/>
  <c r="AP124" i="2"/>
  <c r="AO73" i="2"/>
  <c r="AP40" i="2"/>
  <c r="AP70" i="2"/>
  <c r="AN49" i="2"/>
  <c r="AN85" i="2"/>
  <c r="AN52" i="2"/>
  <c r="AM19" i="2"/>
  <c r="AM76" i="2"/>
  <c r="AM91" i="2"/>
  <c r="AM115" i="2"/>
  <c r="AM109" i="2"/>
  <c r="AO118" i="2"/>
  <c r="AO124" i="2"/>
  <c r="AO145" i="2"/>
  <c r="AP106" i="2"/>
  <c r="AQ88" i="2"/>
  <c r="AN115" i="2"/>
  <c r="AN10" i="2"/>
  <c r="AN34" i="2"/>
  <c r="AR34" i="2"/>
  <c r="AK34" i="2"/>
  <c r="AC33" i="2"/>
  <c r="AM133" i="2"/>
  <c r="AM124" i="2"/>
  <c r="AM43" i="2"/>
  <c r="AN109" i="2"/>
  <c r="AN16" i="2"/>
  <c r="AQ151" i="2"/>
  <c r="AQ112" i="2"/>
  <c r="AQ100" i="2"/>
  <c r="AQ145" i="2"/>
  <c r="AL58" i="2"/>
  <c r="AO25" i="2"/>
  <c r="AQ58" i="2"/>
  <c r="AO52" i="2"/>
  <c r="AQ31" i="2"/>
  <c r="AL31" i="2"/>
  <c r="AL40" i="2"/>
  <c r="AP85" i="2"/>
  <c r="AN118" i="2"/>
  <c r="AL19" i="2"/>
  <c r="AR19" i="2"/>
  <c r="AK19" i="2"/>
  <c r="AC18" i="2"/>
  <c r="AL133" i="2"/>
  <c r="AL118" i="2"/>
  <c r="AL55" i="2"/>
  <c r="AL124" i="2"/>
  <c r="AL76" i="2"/>
  <c r="AL10" i="2"/>
  <c r="AL34" i="2"/>
  <c r="AL97" i="2"/>
  <c r="AL64" i="2"/>
  <c r="AL37" i="2"/>
  <c r="AL112" i="2"/>
  <c r="AL43" i="2"/>
  <c r="AL154" i="2"/>
  <c r="AL7" i="2"/>
  <c r="AL130" i="2"/>
  <c r="AL151" i="2"/>
  <c r="AL106" i="2"/>
  <c r="AL115" i="2"/>
  <c r="AL109" i="2"/>
  <c r="AL127" i="2"/>
  <c r="AL52" i="2"/>
  <c r="AL103" i="2"/>
  <c r="AL100" i="2"/>
  <c r="AL142" i="2"/>
  <c r="AL22" i="2"/>
  <c r="AL91" i="2"/>
  <c r="AL136" i="2"/>
  <c r="AL148" i="2"/>
  <c r="AL139" i="2"/>
  <c r="AO109" i="2"/>
  <c r="AO10" i="2"/>
  <c r="AN139" i="2"/>
  <c r="AP22" i="2"/>
  <c r="AR22" i="2"/>
  <c r="AK22" i="2"/>
  <c r="AC21" i="2"/>
  <c r="AQ22" i="2"/>
  <c r="AM127" i="2"/>
  <c r="AM118" i="2"/>
  <c r="AM112" i="2"/>
  <c r="AM16" i="2"/>
  <c r="AP25" i="2"/>
  <c r="AM79" i="2"/>
  <c r="AO100" i="2"/>
  <c r="AQ10" i="2"/>
  <c r="AQ91" i="2"/>
  <c r="AQ43" i="2"/>
  <c r="AO34" i="2"/>
  <c r="AM82" i="2"/>
  <c r="AO49" i="2"/>
  <c r="AN121" i="2"/>
  <c r="AQ124" i="2"/>
  <c r="AO46" i="2"/>
  <c r="AM67" i="2"/>
  <c r="AP112" i="2"/>
  <c r="AN124" i="2"/>
  <c r="AP133" i="2"/>
  <c r="AQ46" i="2"/>
  <c r="AN37" i="2"/>
  <c r="AO40" i="2"/>
  <c r="AN106" i="2"/>
  <c r="AL145" i="2"/>
  <c r="AN133" i="2"/>
  <c r="AL85" i="2"/>
  <c r="AM61" i="2"/>
  <c r="AO22" i="2"/>
  <c r="AQ19" i="2"/>
  <c r="AO82" i="2"/>
  <c r="AO91" i="2"/>
  <c r="AO76" i="2"/>
  <c r="AO61" i="2"/>
  <c r="AP76" i="2"/>
  <c r="AL88" i="2"/>
  <c r="AM7" i="2"/>
  <c r="AM100" i="2"/>
  <c r="AM139" i="2"/>
  <c r="AM52" i="2"/>
  <c r="AQ73" i="2"/>
  <c r="AQ103" i="2"/>
  <c r="AM64" i="2"/>
  <c r="AQ34" i="2"/>
  <c r="AQ16" i="2"/>
  <c r="AR16" i="2"/>
  <c r="AK16" i="2"/>
  <c r="AC15" i="2"/>
  <c r="AQ121" i="2"/>
  <c r="AQ55" i="2"/>
  <c r="AO58" i="2"/>
  <c r="AP139" i="2"/>
  <c r="AO121" i="2"/>
  <c r="AO106" i="2"/>
  <c r="AN43" i="2"/>
  <c r="AM145" i="2"/>
  <c r="AN112" i="2"/>
  <c r="AO31" i="2"/>
  <c r="AP118" i="2"/>
  <c r="AN130" i="2"/>
  <c r="AL49" i="2"/>
  <c r="AM31" i="2"/>
  <c r="AP58" i="2"/>
  <c r="AR58" i="2"/>
  <c r="AK58" i="2"/>
  <c r="AC57" i="2"/>
  <c r="AN46" i="2"/>
  <c r="AN154" i="2"/>
  <c r="AM70" i="2"/>
  <c r="AL67" i="2"/>
  <c r="AL16" i="2"/>
  <c r="AO88" i="2"/>
  <c r="AM85" i="2"/>
  <c r="AP88" i="2"/>
  <c r="AN19" i="2"/>
  <c r="AN103" i="2"/>
  <c r="AN22" i="2"/>
  <c r="AN151" i="2"/>
  <c r="AN88" i="2"/>
  <c r="AN127" i="2"/>
  <c r="AN136" i="2"/>
  <c r="AN13" i="2"/>
  <c r="AO151" i="2"/>
  <c r="AO154" i="2"/>
  <c r="AO13" i="2"/>
  <c r="AM58" i="2"/>
  <c r="AO67" i="2"/>
  <c r="AN61" i="2"/>
  <c r="AN58" i="2"/>
  <c r="AM136" i="2"/>
  <c r="AM148" i="2"/>
  <c r="AM49" i="2"/>
  <c r="AM154" i="2"/>
  <c r="AQ67" i="2"/>
  <c r="AN7" i="2"/>
  <c r="AN31" i="2"/>
  <c r="AQ25" i="2"/>
  <c r="AQ136" i="2"/>
  <c r="AQ28" i="2"/>
  <c r="AQ97" i="2"/>
  <c r="AQ118" i="2"/>
  <c r="AV30" i="2"/>
  <c r="AD30" i="2"/>
  <c r="AV21" i="2"/>
  <c r="AV27" i="2"/>
  <c r="AD27" i="2"/>
  <c r="AV18" i="2"/>
  <c r="AD39" i="2"/>
  <c r="AV15" i="2"/>
  <c r="AV57" i="2"/>
  <c r="AD57" i="2"/>
  <c r="AV33" i="2"/>
  <c r="AD33" i="2"/>
  <c r="AD21" i="2"/>
  <c r="AD18" i="2"/>
  <c r="AD15" i="2"/>
  <c r="AD6" i="2"/>
  <c r="AD51" i="2"/>
  <c r="AD48" i="2"/>
  <c r="AD9" i="2"/>
  <c r="AD54" i="2"/>
  <c r="AD12" i="2"/>
  <c r="AD42" i="2"/>
  <c r="AD45" i="2"/>
  <c r="AD24" i="2"/>
</calcChain>
</file>

<file path=xl/sharedStrings.xml><?xml version="1.0" encoding="utf-8"?>
<sst xmlns="http://schemas.openxmlformats.org/spreadsheetml/2006/main" count="1917" uniqueCount="439">
  <si>
    <t>Výsledková listina Fergunna Race 2019 - 1. ročník</t>
  </si>
  <si>
    <t>Startovní číslo</t>
  </si>
  <si>
    <t>Název týmu / jména</t>
  </si>
  <si>
    <t>Družstvo M, Z, S / Pohlaví</t>
  </si>
  <si>
    <t>Součet roků / Ročník</t>
  </si>
  <si>
    <t>Kategorie</t>
  </si>
  <si>
    <t>1.</t>
  </si>
  <si>
    <t>2.</t>
  </si>
  <si>
    <t>3.</t>
  </si>
  <si>
    <t>4.</t>
  </si>
  <si>
    <t>5.</t>
  </si>
  <si>
    <t>6.</t>
  </si>
  <si>
    <t>7.</t>
  </si>
  <si>
    <t>8.</t>
  </si>
  <si>
    <t>9.</t>
  </si>
  <si>
    <t>10.</t>
  </si>
  <si>
    <t>11.</t>
  </si>
  <si>
    <t>12.</t>
  </si>
  <si>
    <t>13.</t>
  </si>
  <si>
    <t>14.</t>
  </si>
  <si>
    <t>15.</t>
  </si>
  <si>
    <t>16.</t>
  </si>
  <si>
    <t>17.</t>
  </si>
  <si>
    <t>18.</t>
  </si>
  <si>
    <t>19.</t>
  </si>
  <si>
    <t>20.</t>
  </si>
  <si>
    <t>Počet kontrol</t>
  </si>
  <si>
    <t>Počet Bodů</t>
  </si>
  <si>
    <r>
      <t xml:space="preserve">celkový čas </t>
    </r>
    <r>
      <rPr>
        <i/>
        <sz val="14"/>
        <rFont val="Arial"/>
        <family val="2"/>
        <charset val="238"/>
      </rPr>
      <t>(formát dd:hh:mm.ss)</t>
    </r>
  </si>
  <si>
    <t>Pořadí v kategorii</t>
  </si>
  <si>
    <t>Pořadí celkově</t>
  </si>
  <si>
    <t>Dušanova skalní vyhlídka</t>
  </si>
  <si>
    <t>Hauenštejn</t>
  </si>
  <si>
    <t>Jelení hora</t>
  </si>
  <si>
    <t>Klínovec</t>
  </si>
  <si>
    <t>Komáří vížka</t>
  </si>
  <si>
    <t>Kostel sv. Jana Křtitele</t>
  </si>
  <si>
    <t>Kyšperk</t>
  </si>
  <si>
    <t>Mohlenické balvany</t>
  </si>
  <si>
    <t>Nakléřovský průsmyk</t>
  </si>
  <si>
    <t>Pramenáč</t>
  </si>
  <si>
    <t>Rozhledna Hláska</t>
  </si>
  <si>
    <t>Rozhledna Vlčí hora</t>
  </si>
  <si>
    <t>Socha sv. Jana Nepomuckého</t>
  </si>
  <si>
    <t>Špičák</t>
  </si>
  <si>
    <t>Štola Starý Martin</t>
  </si>
  <si>
    <t>Vodní nádrž Kamenička</t>
  </si>
  <si>
    <t>Vyhlídka U laviček</t>
  </si>
  <si>
    <t>Vysílací středisko Cínovec</t>
  </si>
  <si>
    <t>Zámek Červený hrádek</t>
  </si>
  <si>
    <t>Železniční muzeum Dubí</t>
  </si>
  <si>
    <t>SPONAři z Drahkova</t>
  </si>
  <si>
    <t>RD15</t>
  </si>
  <si>
    <t>x</t>
  </si>
  <si>
    <t>0:05:51:40</t>
  </si>
  <si>
    <t>Rež Zdeněk</t>
  </si>
  <si>
    <t>M</t>
  </si>
  <si>
    <t>1:00:00:00</t>
  </si>
  <si>
    <t>Rež Adam</t>
  </si>
  <si>
    <t>Podřípani</t>
  </si>
  <si>
    <t>RD18</t>
  </si>
  <si>
    <t>0:05:42:54</t>
  </si>
  <si>
    <t>Sklenář Roman</t>
  </si>
  <si>
    <t>Sklenář Filip</t>
  </si>
  <si>
    <t>Tošáci</t>
  </si>
  <si>
    <t>E</t>
  </si>
  <si>
    <t>0:05:25:20</t>
  </si>
  <si>
    <t>Bartoš Jaroslav</t>
  </si>
  <si>
    <t>Bartošová Andrea</t>
  </si>
  <si>
    <t>Z</t>
  </si>
  <si>
    <t>Historici</t>
  </si>
  <si>
    <t>0:05:02:56</t>
  </si>
  <si>
    <t>Klapková Milada</t>
  </si>
  <si>
    <t>Klapka Michal</t>
  </si>
  <si>
    <t>BAOS OSEK</t>
  </si>
  <si>
    <t>0:05:37:20</t>
  </si>
  <si>
    <t>Nohejl Bohumil</t>
  </si>
  <si>
    <t>Sirotek Jiří</t>
  </si>
  <si>
    <t>Dynamiti</t>
  </si>
  <si>
    <t>0:05:38:16</t>
  </si>
  <si>
    <t>Růžička Štěpán</t>
  </si>
  <si>
    <t>Ševčíková Viktorie</t>
  </si>
  <si>
    <t>Koloshop team Bubliny</t>
  </si>
  <si>
    <t>0:05:04:47</t>
  </si>
  <si>
    <t>Bublová Naďa</t>
  </si>
  <si>
    <t>Bublová Petra</t>
  </si>
  <si>
    <t>Poklidné stáří</t>
  </si>
  <si>
    <t>0:05:50:48</t>
  </si>
  <si>
    <t>Voska Jiří</t>
  </si>
  <si>
    <t>Kaiser Jan</t>
  </si>
  <si>
    <t>Barbarossa a Biondi</t>
  </si>
  <si>
    <t>0:05:11:11</t>
  </si>
  <si>
    <t>Frolík Tomáš</t>
  </si>
  <si>
    <t>Valentová Jitka</t>
  </si>
  <si>
    <t>Sponky</t>
  </si>
  <si>
    <t>0:05:54:11</t>
  </si>
  <si>
    <t>Souchová Helena</t>
  </si>
  <si>
    <t>Souchová Anna</t>
  </si>
  <si>
    <t>Hamplíci</t>
  </si>
  <si>
    <t>Hampl Michal</t>
  </si>
  <si>
    <t>Hampl Ondřej</t>
  </si>
  <si>
    <t>Dvě Jany ze Stropníku</t>
  </si>
  <si>
    <t>0:05:10:54</t>
  </si>
  <si>
    <t>Lužinová Jana</t>
  </si>
  <si>
    <t>Matoušková Jana</t>
  </si>
  <si>
    <t>Už tam budem?</t>
  </si>
  <si>
    <t>0:05:02:28</t>
  </si>
  <si>
    <t>Farda Petr</t>
  </si>
  <si>
    <t>Farda František</t>
  </si>
  <si>
    <t>Nakrefbike</t>
  </si>
  <si>
    <t>0:05:24:15</t>
  </si>
  <si>
    <t>Sauer Jan</t>
  </si>
  <si>
    <t>Vacek Pavel</t>
  </si>
  <si>
    <t>Molcar Team</t>
  </si>
  <si>
    <t>0:05:54:42</t>
  </si>
  <si>
    <t>Molcar Miroslav</t>
  </si>
  <si>
    <t>Molcar Jan</t>
  </si>
  <si>
    <t>Puštíci</t>
  </si>
  <si>
    <t>0:04:54:17</t>
  </si>
  <si>
    <t>Heřman Lukáš</t>
  </si>
  <si>
    <t>Borci</t>
  </si>
  <si>
    <t>0:05:07:45</t>
  </si>
  <si>
    <t>Látal Karel</t>
  </si>
  <si>
    <t>Koritko Jan</t>
  </si>
  <si>
    <t>ROB</t>
  </si>
  <si>
    <t>0:05:07:26</t>
  </si>
  <si>
    <t>Machová Iveta</t>
  </si>
  <si>
    <t>Lajtkep Matěj</t>
  </si>
  <si>
    <t>22.</t>
  </si>
  <si>
    <t>0:00:00:00</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</si>
  <si>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</si>
  <si>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</si>
  <si>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</si>
  <si>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</si>
  <si>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</si>
  <si>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</si>
  <si>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</si>
  <si>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</si>
  <si>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</si>
  <si>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</si>
  <si>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</si>
  <si>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</si>
  <si>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</si>
  <si>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</si>
  <si>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</si>
  <si>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</si>
  <si>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</si>
  <si>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</si>
  <si>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</si>
  <si>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</si>
  <si>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</si>
  <si>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</si>
  <si>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</si>
  <si>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</si>
  <si>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</si>
  <si>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</si>
  <si>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</si>
  <si>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</si>
  <si>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Sedláček Jakub</t>
  </si>
  <si>
    <t>Podzimková Kamila</t>
  </si>
  <si>
    <t>K &amp; J</t>
  </si>
  <si>
    <t>MM+</t>
  </si>
  <si>
    <t>Lála</t>
  </si>
  <si>
    <t>Sukdoláková Dana</t>
  </si>
  <si>
    <t>DD+</t>
  </si>
  <si>
    <t>Dvě z Doubravky</t>
  </si>
  <si>
    <t>Krejzová Iva</t>
  </si>
  <si>
    <t>Zborník Vladimír</t>
  </si>
  <si>
    <t>MD+</t>
  </si>
  <si>
    <t>Zbloudilé duše</t>
  </si>
  <si>
    <t>Bezděková Iva</t>
  </si>
  <si>
    <t>Kneř Petr</t>
  </si>
  <si>
    <t>MD</t>
  </si>
  <si>
    <t>Želvičky</t>
  </si>
  <si>
    <t>Jaglová Karla</t>
  </si>
  <si>
    <t>Gybasová Kristina</t>
  </si>
  <si>
    <t>Tretry v rozkladu</t>
  </si>
  <si>
    <t>Řípa Ondřej</t>
  </si>
  <si>
    <t>Kotačka Alexandr</t>
  </si>
  <si>
    <t>Pivovar Kocour</t>
  </si>
  <si>
    <t>Chalupecká Tamara</t>
  </si>
  <si>
    <t>Gartnerová Jitka</t>
  </si>
  <si>
    <t>DD</t>
  </si>
  <si>
    <t>Koloshop Team</t>
  </si>
  <si>
    <t>Kaše Jan</t>
  </si>
  <si>
    <t>Jindra Petr</t>
  </si>
  <si>
    <t>KERTEAM</t>
  </si>
  <si>
    <t>Ptáček Pavel</t>
  </si>
  <si>
    <t>Stejskal Pavel</t>
  </si>
  <si>
    <t>BETA URSUS</t>
  </si>
  <si>
    <t>Bláha Jan</t>
  </si>
  <si>
    <t>Špalek Miroslav</t>
  </si>
  <si>
    <t>krušný výlet</t>
  </si>
  <si>
    <t>rozhledna Jeřabina</t>
  </si>
  <si>
    <t>Liboňovské sklaky</t>
  </si>
  <si>
    <t>vysílací středisko Cínovec</t>
  </si>
  <si>
    <t>zámek Lichtenwald</t>
  </si>
  <si>
    <t>štola Svatý Martin</t>
  </si>
  <si>
    <t>vyhlídka Czedikův gloriet</t>
  </si>
  <si>
    <t>Rýzmburg</t>
  </si>
  <si>
    <t>Mordestein</t>
  </si>
  <si>
    <t>ústí tlakové štoly</t>
  </si>
  <si>
    <t>Vlčí kámen</t>
  </si>
  <si>
    <t>Stropník</t>
  </si>
  <si>
    <t>kostel svatého Prokopa</t>
  </si>
  <si>
    <t>Kaple Ledebourů</t>
  </si>
  <si>
    <t>Tři rybníčky</t>
  </si>
  <si>
    <t>Kotelní rybník</t>
  </si>
  <si>
    <t>Chlumecká kaple</t>
  </si>
  <si>
    <t>přístřešek  Vrch Tří pánů</t>
  </si>
  <si>
    <t>Loučná</t>
  </si>
  <si>
    <t>pamětní kříž obcí Fláje</t>
  </si>
  <si>
    <t>celkový čas</t>
  </si>
  <si>
    <t>PNL</t>
  </si>
  <si>
    <t>Číslo Shocartligy</t>
  </si>
  <si>
    <t>Celkové pořadí</t>
  </si>
  <si>
    <t>Výsledková listina Fergunna Race 2020 - 2. ročník</t>
  </si>
  <si>
    <t>Cáder Milan</t>
  </si>
  <si>
    <t>0:03:04:16</t>
  </si>
  <si>
    <t xml:space="preserve">M </t>
  </si>
  <si>
    <t>Vysmátá dvojka</t>
  </si>
  <si>
    <t>0:06:30:06</t>
  </si>
  <si>
    <t>Lišáci</t>
  </si>
  <si>
    <t>0:05:39:18</t>
  </si>
  <si>
    <t>ZV</t>
  </si>
  <si>
    <t>Urban Adam</t>
  </si>
  <si>
    <t>Urban Hynek</t>
  </si>
  <si>
    <t>0:07:37:49</t>
  </si>
  <si>
    <t>Seskočil z rudé skály a vyrazil si dech</t>
  </si>
  <si>
    <t>Ernest Miroslav</t>
  </si>
  <si>
    <t>0:07:13:55</t>
  </si>
  <si>
    <t>SV</t>
  </si>
  <si>
    <t>Hobiti</t>
  </si>
  <si>
    <t>Koutecká Natálie</t>
  </si>
  <si>
    <t>Koutecký Lukáš</t>
  </si>
  <si>
    <t>0:07:55:36</t>
  </si>
  <si>
    <t>Hopmani</t>
  </si>
  <si>
    <t>Dostál Tomáš</t>
  </si>
  <si>
    <t>Cerha Zdeněk</t>
  </si>
  <si>
    <t>0:07:40:43</t>
  </si>
  <si>
    <t>MV</t>
  </si>
  <si>
    <t>Na pivo i na kolo</t>
  </si>
  <si>
    <t>Sládek Pavel</t>
  </si>
  <si>
    <t>Vacková Lucie</t>
  </si>
  <si>
    <t>0:07:42:50</t>
  </si>
  <si>
    <t xml:space="preserve">S </t>
  </si>
  <si>
    <t>Pohodáíři s úsměvem :-)</t>
  </si>
  <si>
    <t>0:06:53:57</t>
  </si>
  <si>
    <t>Pohodoví výletníci :-)</t>
  </si>
  <si>
    <t>0:06:54:46</t>
  </si>
  <si>
    <t>0:07:49:39</t>
  </si>
  <si>
    <t>Plesarová Eva</t>
  </si>
  <si>
    <t>Kočíb Jiří</t>
  </si>
  <si>
    <t>0:06:59:43</t>
  </si>
  <si>
    <t>Hydranti</t>
  </si>
  <si>
    <t>Krejčí Kateřina</t>
  </si>
  <si>
    <t>Bibla Jan</t>
  </si>
  <si>
    <t>0:07:52:52</t>
  </si>
  <si>
    <t>Bublíci nad věcí</t>
  </si>
  <si>
    <t>0:07:34:24</t>
  </si>
  <si>
    <t>0:07:51:38</t>
  </si>
  <si>
    <t>Holub Stanislav</t>
  </si>
  <si>
    <t>Kantová Olga</t>
  </si>
  <si>
    <t>0:08:00:07</t>
  </si>
  <si>
    <t>Po stopách Marcebily</t>
  </si>
  <si>
    <t>Bláha Jan;</t>
  </si>
  <si>
    <t>0:08:06:59</t>
  </si>
  <si>
    <t>Ferro+Gunna</t>
  </si>
  <si>
    <t>0:07:36:59</t>
  </si>
  <si>
    <t>Kodl Pavel</t>
  </si>
  <si>
    <t>Svoboda Jiří</t>
  </si>
  <si>
    <t>0:07:48:55</t>
  </si>
  <si>
    <t>Maséři</t>
  </si>
  <si>
    <t>Kostel svatého Josefa</t>
  </si>
  <si>
    <t>Puklá skála</t>
  </si>
  <si>
    <t>Kostel Nanebevzetí Panny Marie</t>
  </si>
  <si>
    <t>Král Krušných hor</t>
  </si>
  <si>
    <t>vyhlídka U Laviček</t>
  </si>
  <si>
    <t>Vitiška</t>
  </si>
  <si>
    <t>Kostel Neposkvrněného početí Panny Marie</t>
  </si>
  <si>
    <t>Kamenec</t>
  </si>
  <si>
    <t>Pomník obětem 2. sv.v.</t>
  </si>
  <si>
    <t>Sousoší Kalvárie</t>
  </si>
  <si>
    <t>miniatura Rýzmburku</t>
  </si>
  <si>
    <t>Pámátník pochodu smrti</t>
  </si>
  <si>
    <t>pomník J.A. Komenského</t>
  </si>
  <si>
    <t>zvonička Svaté rodiny</t>
  </si>
  <si>
    <t>základy protestantského kostela</t>
  </si>
  <si>
    <t>PENALIZACE</t>
  </si>
  <si>
    <t>Výsledková listina Fergunna Race 2021 - 3. ročník</t>
  </si>
  <si>
    <t>Ernestová Miroslava</t>
  </si>
  <si>
    <t>Výsledková listina Fergunna Race 2022 - 4. ročník</t>
  </si>
  <si>
    <t>Stüelerova vyhlídka</t>
  </si>
  <si>
    <t>štola Čertova díra</t>
  </si>
  <si>
    <t>Vyhlídka pod Pramenáčem</t>
  </si>
  <si>
    <t>Obrázek poslední večeře</t>
  </si>
  <si>
    <t>Novoveské muzeum</t>
  </si>
  <si>
    <t>Vlčí hora</t>
  </si>
  <si>
    <t>Důlní revír 14. sv. Pomocníků</t>
  </si>
  <si>
    <t>Skalky skřítků</t>
  </si>
  <si>
    <t>Vyhlídka u laviček</t>
  </si>
  <si>
    <t>Přístřešek u nádrže Fláje</t>
  </si>
  <si>
    <t>Horská služba Telnice</t>
  </si>
  <si>
    <t>Vysílač Nakléřovská výšina</t>
  </si>
  <si>
    <t>Přední Cínovec</t>
  </si>
  <si>
    <t>Štola Lehnschafter Mikulov</t>
  </si>
  <si>
    <t>kostel sv. Mikuláše</t>
  </si>
  <si>
    <t>Jelení hlava</t>
  </si>
  <si>
    <t>sklaní masív Borůvčí</t>
  </si>
  <si>
    <t>Loučná, přístřešek</t>
  </si>
  <si>
    <t>Lovecký zámek Lniště</t>
  </si>
  <si>
    <t>Rájecký rybník</t>
  </si>
  <si>
    <t>100.</t>
  </si>
  <si>
    <t>Ferro + Gunna</t>
  </si>
  <si>
    <t>0:08:10:38</t>
  </si>
  <si>
    <t>101.</t>
  </si>
  <si>
    <t>Cyklisti na výletě</t>
  </si>
  <si>
    <t>0:07:48:44</t>
  </si>
  <si>
    <t>102.</t>
  </si>
  <si>
    <t>FABRIKAMAN</t>
  </si>
  <si>
    <t>0:07:51:43</t>
  </si>
  <si>
    <t>Vít Jiří</t>
  </si>
  <si>
    <t>103.</t>
  </si>
  <si>
    <t>Níěnky</t>
  </si>
  <si>
    <t>0:07:34:14</t>
  </si>
  <si>
    <t>Nitka Jaroslav</t>
  </si>
  <si>
    <t>Nitková Šárka</t>
  </si>
  <si>
    <t>104.</t>
  </si>
  <si>
    <t>MTB boyss</t>
  </si>
  <si>
    <t>0:07:50:47</t>
  </si>
  <si>
    <t>Monti Alberto</t>
  </si>
  <si>
    <t>105.</t>
  </si>
  <si>
    <t>CK Team Bika Březová</t>
  </si>
  <si>
    <t>0:08:11:22</t>
  </si>
  <si>
    <t>107.</t>
  </si>
  <si>
    <t>Kapybary</t>
  </si>
  <si>
    <t>0:07:46:07</t>
  </si>
  <si>
    <t>Ouda Martin</t>
  </si>
  <si>
    <t>Ouda Kryštof</t>
  </si>
  <si>
    <t>108.</t>
  </si>
  <si>
    <t>0:06:49:24</t>
  </si>
  <si>
    <t>109.</t>
  </si>
  <si>
    <t>Lady na kole</t>
  </si>
  <si>
    <t>0:07:16:31</t>
  </si>
  <si>
    <t>Vacková Tereza</t>
  </si>
  <si>
    <t>110.</t>
  </si>
  <si>
    <t>0:08:02:19</t>
  </si>
  <si>
    <t>111.</t>
  </si>
  <si>
    <t>0:07:49:19</t>
  </si>
  <si>
    <t>112.</t>
  </si>
  <si>
    <t>Funny Avocado</t>
  </si>
  <si>
    <t>0:07:53:08</t>
  </si>
  <si>
    <t>Treglerová Alice</t>
  </si>
  <si>
    <t>Kozák Jan</t>
  </si>
  <si>
    <t>113.</t>
  </si>
  <si>
    <t>HOBITI</t>
  </si>
  <si>
    <t>0:07:17:36</t>
  </si>
  <si>
    <t>Zbortek Michal</t>
  </si>
  <si>
    <t>115.</t>
  </si>
  <si>
    <t>SKP Teplice</t>
  </si>
  <si>
    <t>0:07:55:40</t>
  </si>
  <si>
    <t>Karešová Světla</t>
  </si>
  <si>
    <t>Partíková Ivana</t>
  </si>
  <si>
    <t>116.</t>
  </si>
  <si>
    <t>Ropáci</t>
  </si>
  <si>
    <t>0:07:59:48</t>
  </si>
  <si>
    <t>Suchý Ondřej</t>
  </si>
  <si>
    <t>Rusek Matěj</t>
  </si>
  <si>
    <t>117.</t>
  </si>
  <si>
    <t>Koloshop Team 2</t>
  </si>
  <si>
    <t>0:08:02:08</t>
  </si>
  <si>
    <t>Šilhán Jakub</t>
  </si>
  <si>
    <t>Adama Zdeněk</t>
  </si>
  <si>
    <t>118.</t>
  </si>
  <si>
    <t>Ranšíci</t>
  </si>
  <si>
    <t>0:07:15:17</t>
  </si>
  <si>
    <t>Ranš Milan</t>
  </si>
  <si>
    <t>Ranš Jakub</t>
  </si>
  <si>
    <t>119.</t>
  </si>
  <si>
    <t>0:07:40:14</t>
  </si>
  <si>
    <t>Kos Jakub</t>
  </si>
  <si>
    <t>Koloshop Team historie se neptá</t>
  </si>
  <si>
    <t>RD12</t>
  </si>
  <si>
    <t>Výsledková listina Fergunna Race 2023 - 5. ročník</t>
  </si>
  <si>
    <t>21.</t>
  </si>
  <si>
    <t>přechod Fojtovice-Fürstenau</t>
  </si>
  <si>
    <t>Obecní úřad Petrovice</t>
  </si>
  <si>
    <t>Evangelický kostel Bystřany</t>
  </si>
  <si>
    <t>Kostel Roudníky</t>
  </si>
  <si>
    <t>Větrná elektrárna</t>
  </si>
  <si>
    <t>Turistický přístřešek Milada</t>
  </si>
  <si>
    <t>Kostel Nanebevzetí Panny Marie - Krásný les</t>
  </si>
  <si>
    <t>Restaurace Adolfovský dvůr</t>
  </si>
  <si>
    <t>Rozcestník Pod sedmi štíty</t>
  </si>
  <si>
    <t>Kaple Sv. Antonína Peduánského - Věšťany</t>
  </si>
  <si>
    <t>Kaple Panny Marie - Telnice</t>
  </si>
  <si>
    <t xml:space="preserve">Modelářské letiště </t>
  </si>
  <si>
    <t>Parkoviště u Motorservice</t>
  </si>
  <si>
    <t>Památník obětem pochodu smrti</t>
  </si>
  <si>
    <t>Kaple Sv. Prokopa - Suché</t>
  </si>
  <si>
    <t>Pruský pomník</t>
  </si>
  <si>
    <t>Kleistův pomník</t>
  </si>
  <si>
    <t>Zvonička Svaté rodiny</t>
  </si>
  <si>
    <t>Pila Vrchoslav</t>
  </si>
  <si>
    <t>Kaple Knínice</t>
  </si>
  <si>
    <t>Pila Tři duby</t>
  </si>
  <si>
    <t>Komáří Vížka</t>
  </si>
  <si>
    <t>Větrný pytel Milada</t>
  </si>
  <si>
    <t>Liščí vrch</t>
  </si>
  <si>
    <t>Krušnoholky</t>
  </si>
  <si>
    <t>Žiar</t>
  </si>
  <si>
    <t>Uhlík Jan</t>
  </si>
  <si>
    <t>Vitvar Tomáš</t>
  </si>
  <si>
    <t>Hradní střela</t>
  </si>
  <si>
    <t>Hajn Michal</t>
  </si>
  <si>
    <t>Paatzová Martina</t>
  </si>
  <si>
    <t>Pivníci z Plzně</t>
  </si>
  <si>
    <t>Kosmíči na kolech</t>
  </si>
  <si>
    <t>Marek Jiří</t>
  </si>
  <si>
    <t>Pozvátko Milky</t>
  </si>
  <si>
    <t>Baloun Martin</t>
  </si>
  <si>
    <t>Hádek Šimon</t>
  </si>
  <si>
    <t>MiNi</t>
  </si>
  <si>
    <t>Oppelt Michal</t>
  </si>
  <si>
    <t>Lapáčková Nina</t>
  </si>
  <si>
    <t>Koloshop Team Teplice</t>
  </si>
  <si>
    <t>Jasoň Drsoň</t>
  </si>
  <si>
    <t>Krušnomani z Meziboří</t>
  </si>
  <si>
    <t>Kadlečková Lucie</t>
  </si>
  <si>
    <t>Kadleček Daniel</t>
  </si>
  <si>
    <t>Bikeři z Prahy</t>
  </si>
  <si>
    <t>Herel Honza</t>
  </si>
  <si>
    <t>Herelová Vendy</t>
  </si>
  <si>
    <t>Plavci</t>
  </si>
  <si>
    <t>Linhartová Jana</t>
  </si>
  <si>
    <t>Farda Janek</t>
  </si>
  <si>
    <t>Kafé kon leče</t>
  </si>
  <si>
    <t>Kuba Michal</t>
  </si>
  <si>
    <t>Bula Ondřej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</si>
</sst>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d:hh:mm:ss"/>
  </numFmts>
  <fonts count="44" x14ac:knownFonts="1">
    <font>
      <sz val="11"/>
      <color theme="1"/>
      <name val="Calibri"/>
      <family val="2"/>
      <scheme val="minor"/>
    </font>
    <font>
      <sz val="10"/>
      <name val="Arial"/>
    </font>
    <font>
      <b/>
      <sz val="36"/>
      <name val="Arial"/>
      <family val="2"/>
      <charset val="238"/>
    </font>
    <font>
      <sz val="10"/>
      <name val="Arial"/>
      <family val="2"/>
      <charset val="238"/>
    </font>
    <font>
      <b/>
      <sz val="11"/>
      <name val="Arial"/>
      <family val="2"/>
      <charset val="238"/>
    </font>
    <font>
      <sz val="20"/>
      <name val="Arial"/>
      <family val="2"/>
      <charset val="238"/>
    </font>
    <font>
      <b/>
      <u/>
      <sz val="14"/>
      <name val="Arial"/>
      <family val="2"/>
      <charset val="238"/>
    </font>
    <font>
      <b/>
      <u/>
      <sz val="22"/>
      <name val="Arial"/>
      <family val="2"/>
      <charset val="238"/>
    </font>
    <font>
      <i/>
      <sz val="14"/>
      <name val="Arial"/>
      <family val="2"/>
      <charset val="238"/>
    </font>
    <font>
      <b/>
      <u/>
      <sz val="24"/>
      <name val="Arial"/>
      <family val="2"/>
      <charset val="238"/>
    </font>
    <font>
      <b/>
      <u/>
      <sz val="18"/>
      <name val="Arial"/>
      <family val="2"/>
      <charset val="238"/>
    </font>
    <font>
      <sz val="28"/>
      <name val="Arial"/>
      <family val="2"/>
      <charset val="238"/>
    </font>
    <font>
      <sz val="12"/>
      <name val="Arial"/>
      <family val="2"/>
      <charset val="238"/>
    </font>
    <font>
      <b/>
      <sz val="22"/>
      <name val="Arial"/>
      <family val="2"/>
      <charset val="238"/>
    </font>
    <font>
      <sz val="48"/>
      <name val="Arial"/>
      <family val="2"/>
      <charset val="238"/>
    </font>
    <font>
      <sz val="16"/>
      <name val="Arial"/>
      <family val="2"/>
      <charset val="238"/>
    </font>
    <font>
      <b/>
      <sz val="48"/>
      <name val="Arial"/>
      <family val="2"/>
      <charset val="238"/>
    </font>
    <font>
      <b/>
      <sz val="12"/>
      <name val="Arial"/>
      <family val="2"/>
      <charset val="238"/>
    </font>
    <font>
      <sz val="18"/>
      <name val="Arial"/>
      <family val="2"/>
      <charset val="238"/>
    </font>
    <font>
      <sz val="11"/>
      <name val="Arial"/>
      <family val="2"/>
      <charset val="238"/>
    </font>
    <font>
      <sz val="26"/>
      <name val="Arial"/>
      <family val="2"/>
      <charset val="238"/>
    </font>
    <font>
      <b/>
      <sz val="16"/>
      <name val="Arial"/>
      <family val="2"/>
      <charset val="238"/>
    </font>
    <font>
      <b/>
      <u/>
      <sz val="16"/>
      <name val="Arial"/>
      <family val="2"/>
      <charset val="238"/>
    </font>
    <font>
      <b/>
      <u/>
      <sz val="20"/>
      <name val="Arial"/>
      <family val="2"/>
      <charset val="238"/>
    </font>
    <font>
      <b/>
      <sz val="24"/>
      <name val="Arial"/>
      <family val="2"/>
      <charset val="238"/>
    </font>
    <font>
      <b/>
      <sz val="11"/>
      <color theme="1"/>
      <name val="Calibri"/>
      <family val="2"/>
      <charset val="238"/>
      <scheme val="minor"/>
    </font>
    <font>
      <b/>
      <sz val="16"/>
      <color theme="9" tint="-0.249977111117893"/>
      <name val="Calibri"/>
      <family val="2"/>
      <charset val="238"/>
      <scheme val="minor"/>
    </font>
    <font>
      <b/>
      <sz val="14"/>
      <color theme="1"/>
      <name val="Calibri"/>
      <family val="2"/>
      <charset val="238"/>
      <scheme val="minor"/>
    </font>
    <font>
      <b/>
      <sz val="14"/>
      <name val="Calibri"/>
      <family val="2"/>
      <charset val="238"/>
      <scheme val="minor"/>
    </font>
    <font>
      <b/>
      <sz val="12"/>
      <color theme="1"/>
      <name val="Calibri"/>
      <family val="2"/>
      <charset val="238"/>
      <scheme val="minor"/>
    </font>
    <font>
      <sz val="28"/>
      <color rgb="FF800000"/>
      <name val="Arial"/>
      <family val="2"/>
      <charset val="238"/>
    </font>
    <font>
      <b/>
      <sz val="32"/>
      <color rgb="FF006600"/>
      <name val="Arial"/>
      <family val="2"/>
      <charset val="238"/>
    </font>
    <font>
      <sz val="26"/>
      <color rgb="FF0000FF"/>
      <name val="Arial"/>
      <family val="2"/>
      <charset val="238"/>
    </font>
    <font>
      <b/>
      <sz val="36"/>
      <color rgb="FF0000FF"/>
      <name val="Arial"/>
      <family val="2"/>
      <charset val="238"/>
    </font>
    <font>
      <b/>
      <sz val="20"/>
      <color rgb="FF006600"/>
      <name val="Arial"/>
      <family val="2"/>
      <charset val="238"/>
    </font>
    <font>
      <b/>
      <sz val="32"/>
      <color rgb="FFFF0000"/>
      <name val="Arial"/>
      <family val="2"/>
      <charset val="238"/>
    </font>
    <font>
      <sz val="48"/>
      <color rgb="FF008000"/>
      <name val="Arial"/>
      <family val="2"/>
      <charset val="238"/>
    </font>
    <font>
      <sz val="48"/>
      <color rgb="FFCC6600"/>
      <name val="Arial"/>
      <family val="2"/>
      <charset val="238"/>
    </font>
    <font>
      <b/>
      <sz val="24"/>
      <color rgb="FF006600"/>
      <name val="Arial"/>
      <family val="2"/>
      <charset val="238"/>
    </font>
    <font>
      <sz val="48"/>
      <color rgb="FF00B0F0"/>
      <name val="Arial"/>
      <family val="2"/>
      <charset val="238"/>
    </font>
    <font>
      <sz val="48"/>
      <color rgb="FF7030A0"/>
      <name val="Arial"/>
      <family val="2"/>
      <charset val="238"/>
    </font>
    <font>
      <sz val="48"/>
      <color rgb="FFFF9900"/>
      <name val="Arial"/>
      <family val="2"/>
      <charset val="238"/>
    </font>
    <font>
      <sz val="48"/>
      <color rgb="FFFF0000"/>
      <name val="Arial"/>
      <family val="2"/>
      <charset val="238"/>
    </font>
    <font>
      <b/>
      <sz val="38"/>
      <color rgb="FF800000"/>
      <name val="Arial"/>
      <family val="2"/>
      <charset val="238"/>
    </font>
  </fonts>
  <fills count="7">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99"/>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4">
    <xf numFmtId="0" fontId="0" fillId="0" borderId="0" xfId="0"/>
    <xf numFmtId="0" fontId="1" fillId="0" borderId="0" xfId="1"/>
    <xf numFmtId="0" fontId="3" fillId="0" borderId="0" xfId="1" applyFont="1"/>
    <xf numFmtId="14" fontId="1" fillId="0" borderId="0" xfId="1" applyNumberFormat="1"/>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26" fillId="2" borderId="4" xfId="1"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2" borderId="5" xfId="1" applyFont="1" applyFill="1" applyBorder="1" applyAlignment="1">
      <alignment horizontal="center" vertical="center"/>
    </xf>
    <xf numFmtId="0" fontId="26" fillId="2" borderId="6" xfId="1" applyFont="1" applyFill="1" applyBorder="1" applyAlignment="1">
      <alignment horizontal="center" vertical="center"/>
    </xf>
    <xf numFmtId="0" fontId="12" fillId="3" borderId="7" xfId="1" applyFont="1" applyFill="1" applyBorder="1" applyAlignment="1">
      <alignment horizontal="left" vertical="center"/>
    </xf>
    <xf numFmtId="0" fontId="13" fillId="4" borderId="8" xfId="1" applyFont="1" applyFill="1" applyBorder="1" applyAlignment="1">
      <alignment horizontal="center" vertical="center"/>
    </xf>
    <xf numFmtId="0" fontId="13" fillId="4" borderId="9" xfId="1" applyFont="1" applyFill="1" applyBorder="1" applyAlignment="1">
      <alignment horizontal="center" vertical="center"/>
    </xf>
    <xf numFmtId="20" fontId="15" fillId="0" borderId="10" xfId="1" applyNumberFormat="1" applyFont="1" applyFill="1" applyBorder="1" applyAlignment="1">
      <alignment horizontal="center" vertical="center"/>
    </xf>
    <xf numFmtId="20" fontId="15" fillId="0" borderId="11" xfId="1" applyNumberFormat="1" applyFont="1" applyFill="1" applyBorder="1" applyAlignment="1">
      <alignment horizontal="center" vertical="center"/>
    </xf>
    <xf numFmtId="20" fontId="15" fillId="0" borderId="12" xfId="1" applyNumberFormat="1" applyFont="1" applyFill="1" applyBorder="1" applyAlignment="1">
      <alignment horizontal="center" vertical="center"/>
    </xf>
    <xf numFmtId="0" fontId="17" fillId="0" borderId="13" xfId="1" applyFont="1" applyFill="1" applyBorder="1" applyAlignment="1">
      <alignment horizontal="left" vertical="center"/>
    </xf>
    <xf numFmtId="0" fontId="17" fillId="0" borderId="14" xfId="1" applyFont="1" applyFill="1" applyBorder="1" applyAlignment="1">
      <alignment horizontal="center" vertical="center"/>
    </xf>
    <xf numFmtId="0" fontId="18" fillId="0" borderId="14" xfId="1" applyFont="1" applyFill="1" applyBorder="1" applyAlignment="1">
      <alignment horizontal="center" vertical="center"/>
    </xf>
    <xf numFmtId="0" fontId="1" fillId="0" borderId="0" xfId="1" applyFill="1"/>
    <xf numFmtId="166" fontId="19" fillId="0" borderId="0" xfId="1" applyNumberFormat="1" applyFont="1" applyFill="1" applyBorder="1" applyAlignment="1">
      <alignment horizontal="right" wrapText="1"/>
    </xf>
    <xf numFmtId="0" fontId="17" fillId="0" borderId="15" xfId="1" applyFont="1" applyFill="1" applyBorder="1" applyAlignment="1">
      <alignment horizontal="left" vertical="center"/>
    </xf>
    <xf numFmtId="0" fontId="17" fillId="0" borderId="16" xfId="1" applyFont="1" applyFill="1" applyBorder="1" applyAlignment="1">
      <alignment horizontal="center" vertical="center"/>
    </xf>
    <xf numFmtId="0" fontId="18" fillId="0" borderId="16" xfId="1" applyFont="1" applyFill="1" applyBorder="1" applyAlignment="1">
      <alignment horizontal="center" vertical="center"/>
    </xf>
    <xf numFmtId="0" fontId="1" fillId="0" borderId="0" xfId="1" applyAlignment="1">
      <alignment horizontal="center"/>
    </xf>
    <xf numFmtId="0" fontId="21" fillId="0" borderId="16" xfId="1" applyFont="1" applyFill="1" applyBorder="1" applyAlignment="1">
      <alignment horizontal="center" vertical="center"/>
    </xf>
    <xf numFmtId="0" fontId="21" fillId="0" borderId="15" xfId="1" applyFont="1" applyFill="1" applyBorder="1" applyAlignment="1">
      <alignment horizontal="left" vertical="center"/>
    </xf>
    <xf numFmtId="0" fontId="21" fillId="0" borderId="14" xfId="1" applyFont="1" applyFill="1" applyBorder="1" applyAlignment="1">
      <alignment horizontal="center" vertical="center"/>
    </xf>
    <xf numFmtId="0" fontId="21" fillId="0" borderId="13" xfId="1" applyFont="1" applyFill="1" applyBorder="1" applyAlignment="1">
      <alignment horizontal="left" vertical="center"/>
    </xf>
    <xf numFmtId="0" fontId="15" fillId="3" borderId="9" xfId="1" applyFont="1" applyFill="1" applyBorder="1" applyAlignment="1">
      <alignment horizontal="center" vertical="center"/>
    </xf>
    <xf numFmtId="0" fontId="21" fillId="3" borderId="7" xfId="1" applyFont="1" applyFill="1" applyBorder="1" applyAlignment="1">
      <alignment horizontal="left" vertical="center"/>
    </xf>
    <xf numFmtId="0" fontId="17" fillId="3" borderId="7" xfId="1" applyFont="1" applyFill="1" applyBorder="1" applyAlignment="1">
      <alignment horizontal="left" vertical="center"/>
    </xf>
    <xf numFmtId="20" fontId="15" fillId="0" borderId="17" xfId="1" applyNumberFormat="1" applyFont="1" applyFill="1" applyBorder="1" applyAlignment="1">
      <alignment horizontal="center" vertical="center"/>
    </xf>
    <xf numFmtId="20" fontId="15" fillId="0" borderId="18" xfId="1" applyNumberFormat="1" applyFont="1" applyFill="1" applyBorder="1" applyAlignment="1">
      <alignment horizontal="center" vertical="center"/>
    </xf>
    <xf numFmtId="0" fontId="1" fillId="0" borderId="0" xfId="1" applyBorder="1"/>
    <xf numFmtId="1" fontId="11" fillId="0" borderId="0" xfId="1" applyNumberFormat="1" applyFont="1" applyBorder="1" applyAlignment="1">
      <alignment horizontal="center" vertical="center"/>
    </xf>
    <xf numFmtId="1" fontId="30" fillId="0" borderId="35" xfId="1" applyNumberFormat="1" applyFont="1" applyFill="1" applyBorder="1" applyAlignment="1">
      <alignment horizontal="center" vertical="center"/>
    </xf>
    <xf numFmtId="1" fontId="30" fillId="0" borderId="31" xfId="1" applyNumberFormat="1" applyFont="1" applyFill="1" applyBorder="1" applyAlignment="1">
      <alignment horizontal="center" vertical="center"/>
    </xf>
    <xf numFmtId="1" fontId="30" fillId="0" borderId="36" xfId="1" applyNumberFormat="1" applyFont="1" applyFill="1" applyBorder="1" applyAlignment="1">
      <alignment horizontal="center" vertical="center"/>
    </xf>
    <xf numFmtId="1" fontId="30" fillId="0" borderId="23" xfId="1" applyNumberFormat="1" applyFont="1" applyFill="1" applyBorder="1" applyAlignment="1">
      <alignment horizontal="center" vertical="center"/>
    </xf>
    <xf numFmtId="1" fontId="11" fillId="0" borderId="19"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20" xfId="1" applyNumberFormat="1" applyFont="1" applyBorder="1" applyAlignment="1">
      <alignment horizontal="center" vertical="center"/>
    </xf>
    <xf numFmtId="1" fontId="30" fillId="0" borderId="34" xfId="1" applyNumberFormat="1" applyFont="1" applyFill="1" applyBorder="1" applyAlignment="1">
      <alignment horizontal="center" vertical="center"/>
    </xf>
    <xf numFmtId="1" fontId="30" fillId="0" borderId="20" xfId="1" applyNumberFormat="1" applyFont="1" applyFill="1" applyBorder="1" applyAlignment="1">
      <alignment horizontal="center" vertical="center"/>
    </xf>
    <xf numFmtId="0" fontId="2" fillId="0" borderId="29" xfId="1" applyFont="1" applyBorder="1" applyAlignment="1">
      <alignment horizontal="center" vertical="center"/>
    </xf>
    <xf numFmtId="0" fontId="2" fillId="0" borderId="37" xfId="1" applyFont="1" applyBorder="1" applyAlignment="1">
      <alignment horizontal="center" vertical="center"/>
    </xf>
    <xf numFmtId="0" fontId="11" fillId="0" borderId="24" xfId="1" applyFont="1" applyFill="1" applyBorder="1" applyAlignment="1">
      <alignment horizontal="center" vertical="center"/>
    </xf>
    <xf numFmtId="0" fontId="11" fillId="0" borderId="25" xfId="1" applyFont="1" applyFill="1" applyBorder="1" applyAlignment="1">
      <alignment horizontal="center" vertical="center"/>
    </xf>
    <xf numFmtId="0" fontId="11" fillId="0" borderId="26" xfId="1" applyFont="1" applyFill="1" applyBorder="1" applyAlignment="1">
      <alignment horizontal="center" vertical="center"/>
    </xf>
    <xf numFmtId="0" fontId="31" fillId="0" borderId="19"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20" xfId="1" applyFont="1" applyFill="1" applyBorder="1" applyAlignment="1">
      <alignment horizontal="center" vertical="center" wrapText="1"/>
    </xf>
    <xf numFmtId="1" fontId="32" fillId="0" borderId="32" xfId="1" applyNumberFormat="1" applyFont="1" applyFill="1" applyBorder="1" applyAlignment="1">
      <alignment horizontal="center" vertical="center" wrapText="1"/>
    </xf>
    <xf numFmtId="1" fontId="32" fillId="0" borderId="5" xfId="1" applyNumberFormat="1" applyFont="1" applyFill="1" applyBorder="1" applyAlignment="1">
      <alignment horizontal="center" vertical="center" wrapText="1"/>
    </xf>
    <xf numFmtId="1" fontId="32" fillId="0" borderId="31" xfId="1" applyNumberFormat="1" applyFont="1" applyFill="1" applyBorder="1" applyAlignment="1">
      <alignment horizontal="center" vertical="center" wrapText="1"/>
    </xf>
    <xf numFmtId="1" fontId="33" fillId="0" borderId="32" xfId="1" applyNumberFormat="1" applyFont="1" applyFill="1" applyBorder="1" applyAlignment="1">
      <alignment horizontal="center" vertical="center" wrapText="1"/>
    </xf>
    <xf numFmtId="1" fontId="33" fillId="0" borderId="5" xfId="1" applyNumberFormat="1" applyFont="1" applyFill="1" applyBorder="1" applyAlignment="1">
      <alignment horizontal="center" vertical="center" wrapText="1"/>
    </xf>
    <xf numFmtId="1" fontId="33" fillId="0" borderId="31" xfId="1" applyNumberFormat="1" applyFont="1" applyFill="1" applyBorder="1" applyAlignment="1">
      <alignment horizontal="center" vertical="center" wrapText="1"/>
    </xf>
    <xf numFmtId="21" fontId="34" fillId="0" borderId="32" xfId="1" applyNumberFormat="1" applyFont="1" applyFill="1" applyBorder="1" applyAlignment="1">
      <alignment horizontal="center" vertical="center" wrapText="1"/>
    </xf>
    <xf numFmtId="21" fontId="34" fillId="0" borderId="5" xfId="1" applyNumberFormat="1" applyFont="1" applyFill="1" applyBorder="1" applyAlignment="1">
      <alignment horizontal="center" vertical="center" wrapText="1"/>
    </xf>
    <xf numFmtId="21" fontId="34" fillId="0" borderId="31" xfId="1" applyNumberFormat="1" applyFont="1" applyFill="1" applyBorder="1" applyAlignment="1">
      <alignment horizontal="center" vertical="center" wrapText="1"/>
    </xf>
    <xf numFmtId="0" fontId="16" fillId="0" borderId="32"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31" xfId="1" applyFont="1" applyFill="1" applyBorder="1" applyAlignment="1">
      <alignment horizontal="center" vertical="center" wrapText="1"/>
    </xf>
    <xf numFmtId="0" fontId="27" fillId="2" borderId="30" xfId="1" applyFont="1" applyFill="1" applyBorder="1" applyAlignment="1">
      <alignment horizontal="center" vertical="center" wrapText="1"/>
    </xf>
    <xf numFmtId="0" fontId="27" fillId="2" borderId="31" xfId="1" applyFont="1" applyFill="1" applyBorder="1" applyAlignment="1">
      <alignment horizontal="center" vertical="center" wrapText="1"/>
    </xf>
    <xf numFmtId="0" fontId="10" fillId="0" borderId="19" xfId="1" applyFont="1" applyFill="1" applyBorder="1" applyAlignment="1">
      <alignment horizontal="center" vertical="center" textRotation="90" wrapText="1"/>
    </xf>
    <xf numFmtId="0" fontId="10" fillId="0" borderId="4" xfId="1" applyFont="1" applyFill="1" applyBorder="1" applyAlignment="1">
      <alignment horizontal="center" vertical="center" textRotation="90" wrapText="1"/>
    </xf>
    <xf numFmtId="0" fontId="10" fillId="0" borderId="20" xfId="1" applyFont="1" applyFill="1" applyBorder="1" applyAlignment="1">
      <alignment horizontal="center" vertical="center" textRotation="90" wrapText="1"/>
    </xf>
    <xf numFmtId="0" fontId="29" fillId="2" borderId="30" xfId="1" applyFont="1" applyFill="1" applyBorder="1" applyAlignment="1">
      <alignment horizontal="center" vertical="center" wrapText="1"/>
    </xf>
    <xf numFmtId="0" fontId="29" fillId="2" borderId="31" xfId="1" applyFont="1" applyFill="1" applyBorder="1" applyAlignment="1">
      <alignment horizontal="center" vertical="center" wrapText="1"/>
    </xf>
    <xf numFmtId="0" fontId="7" fillId="3" borderId="32"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31" xfId="1" applyFont="1" applyFill="1" applyBorder="1" applyAlignment="1">
      <alignment horizontal="center" vertical="center" wrapText="1"/>
    </xf>
    <xf numFmtId="0" fontId="6" fillId="3" borderId="32"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31" xfId="1" applyFont="1" applyFill="1" applyBorder="1" applyAlignment="1">
      <alignment horizontal="center" vertical="center" wrapText="1"/>
    </xf>
    <xf numFmtId="0" fontId="9" fillId="3" borderId="32"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9" fillId="3" borderId="31" xfId="1" applyFont="1" applyFill="1" applyBorder="1" applyAlignment="1">
      <alignment horizontal="center" vertical="center" wrapText="1"/>
    </xf>
    <xf numFmtId="0" fontId="27" fillId="2" borderId="33" xfId="1" applyFont="1" applyFill="1" applyBorder="1" applyAlignment="1">
      <alignment horizontal="center" vertical="center" wrapText="1"/>
    </xf>
    <xf numFmtId="0" fontId="27" fillId="2" borderId="20" xfId="1" applyFont="1" applyFill="1" applyBorder="1" applyAlignment="1">
      <alignment horizontal="center" vertical="center" wrapText="1"/>
    </xf>
    <xf numFmtId="0" fontId="28" fillId="2" borderId="30" xfId="1" applyFont="1" applyFill="1" applyBorder="1" applyAlignment="1">
      <alignment horizontal="center" vertical="center" wrapText="1"/>
    </xf>
    <xf numFmtId="0" fontId="28" fillId="2" borderId="31" xfId="1" applyFont="1" applyFill="1" applyBorder="1" applyAlignment="1">
      <alignment horizontal="center" vertical="center" wrapText="1"/>
    </xf>
    <xf numFmtId="0" fontId="24" fillId="3" borderId="19" xfId="1" applyFont="1" applyFill="1" applyBorder="1" applyAlignment="1">
      <alignment horizontal="center" vertical="center" textRotation="90" wrapText="1"/>
    </xf>
    <xf numFmtId="0" fontId="24" fillId="3" borderId="4" xfId="1" applyFont="1" applyFill="1" applyBorder="1" applyAlignment="1">
      <alignment horizontal="center" vertical="center" textRotation="90" wrapText="1"/>
    </xf>
    <xf numFmtId="0" fontId="24" fillId="3" borderId="20" xfId="1" applyFont="1" applyFill="1" applyBorder="1" applyAlignment="1">
      <alignment horizontal="center" vertical="center" textRotation="90" wrapText="1"/>
    </xf>
    <xf numFmtId="0" fontId="5" fillId="5" borderId="21" xfId="1" applyFont="1" applyFill="1" applyBorder="1" applyAlignment="1">
      <alignment horizontal="center" vertical="center" wrapText="1"/>
    </xf>
    <xf numFmtId="0" fontId="5" fillId="5" borderId="22" xfId="1" applyFont="1" applyFill="1" applyBorder="1" applyAlignment="1">
      <alignment horizontal="center" vertical="center" wrapText="1"/>
    </xf>
    <xf numFmtId="0" fontId="5" fillId="5" borderId="23" xfId="1" applyFont="1" applyFill="1" applyBorder="1" applyAlignment="1">
      <alignment horizontal="center" vertical="center" wrapText="1"/>
    </xf>
    <xf numFmtId="0" fontId="5" fillId="5" borderId="24" xfId="1" applyFont="1" applyFill="1" applyBorder="1" applyAlignment="1">
      <alignment horizontal="center" vertical="center" textRotation="90"/>
    </xf>
    <xf numFmtId="0" fontId="5" fillId="5" borderId="25" xfId="1" applyFont="1" applyFill="1" applyBorder="1" applyAlignment="1">
      <alignment horizontal="center" vertical="center" textRotation="90"/>
    </xf>
    <xf numFmtId="0" fontId="5" fillId="5" borderId="26" xfId="1" applyFont="1" applyFill="1" applyBorder="1" applyAlignment="1">
      <alignment horizontal="center" vertical="center" textRotation="90"/>
    </xf>
    <xf numFmtId="0" fontId="6" fillId="3" borderId="27" xfId="1" applyFont="1" applyFill="1" applyBorder="1" applyAlignment="1">
      <alignment horizontal="center" vertical="center" wrapText="1"/>
    </xf>
    <xf numFmtId="0" fontId="6" fillId="3" borderId="28" xfId="1" applyFont="1" applyFill="1" applyBorder="1" applyAlignment="1">
      <alignment horizontal="center" vertical="center" wrapText="1"/>
    </xf>
    <xf numFmtId="0" fontId="6" fillId="3" borderId="29" xfId="1" applyFont="1" applyFill="1" applyBorder="1" applyAlignment="1">
      <alignment horizontal="center" vertical="center" wrapText="1"/>
    </xf>
    <xf numFmtId="0" fontId="25" fillId="2" borderId="30" xfId="1" applyFont="1" applyFill="1" applyBorder="1" applyAlignment="1">
      <alignment horizontal="center" vertical="center" wrapText="1"/>
    </xf>
    <xf numFmtId="0" fontId="25" fillId="2" borderId="31" xfId="1" applyFont="1" applyFill="1" applyBorder="1" applyAlignment="1">
      <alignment horizontal="center" vertical="center" wrapText="1"/>
    </xf>
    <xf numFmtId="0" fontId="14" fillId="0" borderId="24" xfId="1" applyFont="1" applyFill="1" applyBorder="1" applyAlignment="1">
      <alignment horizontal="center" vertical="center"/>
    </xf>
    <xf numFmtId="0" fontId="14" fillId="0" borderId="25" xfId="1" applyFont="1" applyFill="1" applyBorder="1" applyAlignment="1">
      <alignment horizontal="center" vertical="center"/>
    </xf>
    <xf numFmtId="0" fontId="14" fillId="0" borderId="26" xfId="1" applyFont="1" applyFill="1" applyBorder="1" applyAlignment="1">
      <alignment horizontal="center" vertical="center"/>
    </xf>
    <xf numFmtId="21" fontId="34" fillId="0" borderId="2" xfId="1" applyNumberFormat="1" applyFont="1" applyFill="1" applyBorder="1" applyAlignment="1">
      <alignment horizontal="center" vertical="center" wrapText="1"/>
    </xf>
    <xf numFmtId="0" fontId="34" fillId="0" borderId="38" xfId="1" applyFont="1" applyFill="1" applyBorder="1" applyAlignment="1">
      <alignment horizontal="center" vertical="center" wrapText="1"/>
    </xf>
    <xf numFmtId="0" fontId="34" fillId="0" borderId="39" xfId="1" applyFont="1" applyFill="1" applyBorder="1" applyAlignment="1">
      <alignment horizontal="center" vertical="center" wrapText="1"/>
    </xf>
    <xf numFmtId="0" fontId="31" fillId="0" borderId="27" xfId="1" applyFont="1" applyFill="1" applyBorder="1" applyAlignment="1">
      <alignment horizontal="center" vertical="center" wrapText="1"/>
    </xf>
    <xf numFmtId="0" fontId="31" fillId="0" borderId="28" xfId="1" applyFont="1" applyFill="1" applyBorder="1" applyAlignment="1">
      <alignment horizontal="center" vertical="center" wrapText="1"/>
    </xf>
    <xf numFmtId="0" fontId="31" fillId="0" borderId="29" xfId="1" applyFont="1" applyFill="1" applyBorder="1" applyAlignment="1">
      <alignment horizontal="center" vertical="center" wrapText="1"/>
    </xf>
    <xf numFmtId="0" fontId="11" fillId="0" borderId="19" xfId="1" applyFont="1" applyBorder="1" applyAlignment="1">
      <alignment horizontal="center" vertical="center"/>
    </xf>
    <xf numFmtId="0" fontId="11" fillId="0" borderId="4" xfId="1" applyFont="1" applyBorder="1" applyAlignment="1">
      <alignment horizontal="center" vertical="center"/>
    </xf>
    <xf numFmtId="0" fontId="11" fillId="0" borderId="20" xfId="1" applyFont="1" applyBorder="1" applyAlignment="1">
      <alignment horizontal="center" vertical="center"/>
    </xf>
    <xf numFmtId="0" fontId="5" fillId="5" borderId="21" xfId="1" applyFont="1" applyFill="1" applyBorder="1" applyAlignment="1">
      <alignment horizontal="center" vertical="center"/>
    </xf>
    <xf numFmtId="0" fontId="5" fillId="5" borderId="22"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24"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26" xfId="1" applyFont="1" applyFill="1" applyBorder="1" applyAlignment="1">
      <alignment horizontal="center" vertical="center"/>
    </xf>
    <xf numFmtId="0" fontId="2" fillId="0" borderId="19" xfId="1" applyFont="1" applyBorder="1" applyAlignment="1">
      <alignment horizontal="center" vertical="center"/>
    </xf>
    <xf numFmtId="0" fontId="2" fillId="0" borderId="32" xfId="1" applyFont="1" applyBorder="1" applyAlignment="1">
      <alignment horizontal="center" vertical="center"/>
    </xf>
    <xf numFmtId="0" fontId="2" fillId="0" borderId="21" xfId="1" applyFont="1" applyBorder="1" applyAlignment="1">
      <alignment horizontal="center" vertical="center"/>
    </xf>
    <xf numFmtId="49" fontId="23" fillId="3" borderId="32" xfId="1" applyNumberFormat="1" applyFont="1" applyFill="1" applyBorder="1" applyAlignment="1">
      <alignment horizontal="center" vertical="center" textRotation="90" wrapText="1"/>
    </xf>
    <xf numFmtId="49" fontId="23" fillId="3" borderId="5" xfId="1" applyNumberFormat="1" applyFont="1" applyFill="1" applyBorder="1" applyAlignment="1">
      <alignment horizontal="center" vertical="center" textRotation="90" wrapText="1"/>
    </xf>
    <xf numFmtId="49" fontId="23" fillId="3" borderId="31" xfId="1" applyNumberFormat="1" applyFont="1" applyFill="1" applyBorder="1" applyAlignment="1">
      <alignment horizontal="center" vertical="center" textRotation="90" wrapText="1"/>
    </xf>
    <xf numFmtId="0" fontId="10" fillId="0" borderId="21" xfId="1" applyFont="1" applyFill="1" applyBorder="1" applyAlignment="1">
      <alignment horizontal="center" vertical="center" textRotation="90" wrapText="1"/>
    </xf>
    <xf numFmtId="0" fontId="10" fillId="0" borderId="22" xfId="1" applyFont="1" applyFill="1" applyBorder="1" applyAlignment="1">
      <alignment horizontal="center" vertical="center" textRotation="90" wrapText="1"/>
    </xf>
    <xf numFmtId="0" fontId="10" fillId="0" borderId="23" xfId="1" applyFont="1" applyFill="1" applyBorder="1" applyAlignment="1">
      <alignment horizontal="center" vertical="center" textRotation="90" wrapText="1"/>
    </xf>
    <xf numFmtId="0" fontId="16" fillId="0" borderId="21" xfId="1" applyFont="1" applyFill="1" applyBorder="1" applyAlignment="1">
      <alignment horizontal="center" vertical="center" wrapText="1"/>
    </xf>
    <xf numFmtId="0" fontId="16" fillId="0" borderId="22" xfId="1" applyFont="1" applyFill="1" applyBorder="1" applyAlignment="1">
      <alignment horizontal="center" vertical="center" wrapText="1"/>
    </xf>
    <xf numFmtId="0" fontId="16" fillId="0" borderId="23" xfId="1" applyFont="1" applyFill="1" applyBorder="1" applyAlignment="1">
      <alignment horizontal="center" vertical="center" wrapText="1"/>
    </xf>
    <xf numFmtId="0" fontId="35" fillId="6" borderId="32" xfId="1" applyFont="1" applyFill="1" applyBorder="1" applyAlignment="1">
      <alignment horizontal="center" vertical="center" wrapText="1"/>
    </xf>
    <xf numFmtId="0" fontId="35" fillId="6" borderId="5" xfId="1" applyFont="1" applyFill="1" applyBorder="1" applyAlignment="1">
      <alignment horizontal="center" vertical="center" wrapText="1"/>
    </xf>
    <xf numFmtId="0" fontId="35" fillId="6" borderId="31"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5" fillId="5" borderId="24" xfId="1" applyFont="1" applyFill="1" applyBorder="1" applyAlignment="1">
      <alignment horizontal="center" vertical="center" wrapText="1"/>
    </xf>
    <xf numFmtId="0" fontId="5" fillId="5" borderId="25" xfId="1" applyFont="1" applyFill="1" applyBorder="1" applyAlignment="1">
      <alignment horizontal="center" vertical="center" wrapText="1"/>
    </xf>
    <xf numFmtId="0" fontId="5" fillId="5" borderId="26" xfId="1" applyFont="1" applyFill="1" applyBorder="1" applyAlignment="1">
      <alignment horizontal="center" vertical="center" wrapText="1"/>
    </xf>
    <xf numFmtId="0" fontId="22" fillId="3" borderId="32" xfId="1" applyFont="1" applyFill="1" applyBorder="1" applyAlignment="1">
      <alignment horizontal="center" vertical="center" wrapText="1"/>
    </xf>
    <xf numFmtId="0" fontId="22" fillId="3" borderId="5" xfId="1" applyFont="1" applyFill="1" applyBorder="1" applyAlignment="1">
      <alignment horizontal="center" vertical="center" wrapText="1"/>
    </xf>
    <xf numFmtId="0" fontId="22" fillId="3" borderId="31" xfId="1" applyFont="1" applyFill="1" applyBorder="1" applyAlignment="1">
      <alignment horizontal="center" vertical="center" wrapText="1"/>
    </xf>
    <xf numFmtId="0" fontId="36" fillId="0" borderId="24" xfId="1" applyFont="1" applyFill="1" applyBorder="1" applyAlignment="1">
      <alignment horizontal="center" vertical="center"/>
    </xf>
    <xf numFmtId="0" fontId="36" fillId="0" borderId="25" xfId="1" applyFont="1" applyFill="1" applyBorder="1" applyAlignment="1">
      <alignment horizontal="center" vertical="center"/>
    </xf>
    <xf numFmtId="0" fontId="36" fillId="0" borderId="26" xfId="1" applyFont="1" applyFill="1" applyBorder="1" applyAlignment="1">
      <alignment horizontal="center" vertical="center"/>
    </xf>
    <xf numFmtId="21" fontId="38" fillId="0" borderId="32" xfId="1" applyNumberFormat="1" applyFont="1" applyFill="1" applyBorder="1" applyAlignment="1">
      <alignment horizontal="center" vertical="center" wrapText="1"/>
    </xf>
    <xf numFmtId="21" fontId="38" fillId="0" borderId="5" xfId="1" applyNumberFormat="1" applyFont="1" applyFill="1" applyBorder="1" applyAlignment="1">
      <alignment horizontal="center" vertical="center" wrapText="1"/>
    </xf>
    <xf numFmtId="21" fontId="38" fillId="0" borderId="31" xfId="1" applyNumberFormat="1" applyFont="1" applyFill="1" applyBorder="1" applyAlignment="1">
      <alignment horizontal="center" vertical="center" wrapText="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42" fillId="0" borderId="24" xfId="1" applyFont="1" applyFill="1" applyBorder="1" applyAlignment="1">
      <alignment horizontal="center" vertical="center"/>
    </xf>
    <xf numFmtId="0" fontId="42" fillId="0" borderId="25" xfId="1" applyFont="1" applyFill="1" applyBorder="1" applyAlignment="1">
      <alignment horizontal="center" vertical="center"/>
    </xf>
    <xf numFmtId="0" fontId="42" fillId="0" borderId="26" xfId="1" applyFont="1" applyFill="1" applyBorder="1" applyAlignment="1">
      <alignment horizontal="center" vertical="center"/>
    </xf>
    <xf numFmtId="0" fontId="41" fillId="0" borderId="24" xfId="1" applyFont="1" applyFill="1" applyBorder="1" applyAlignment="1">
      <alignment horizontal="center" vertical="center"/>
    </xf>
    <xf numFmtId="0" fontId="41" fillId="0" borderId="25" xfId="1" applyFont="1" applyFill="1" applyBorder="1" applyAlignment="1">
      <alignment horizontal="center" vertical="center"/>
    </xf>
    <xf numFmtId="0" fontId="41" fillId="0" borderId="26" xfId="1" applyFont="1" applyFill="1" applyBorder="1" applyAlignment="1">
      <alignment horizontal="center" vertical="center"/>
    </xf>
    <xf numFmtId="0" fontId="40" fillId="0" borderId="24" xfId="1" applyFont="1" applyFill="1" applyBorder="1" applyAlignment="1">
      <alignment horizontal="center" vertical="center"/>
    </xf>
    <xf numFmtId="0" fontId="40" fillId="0" borderId="25" xfId="1" applyFont="1" applyFill="1" applyBorder="1" applyAlignment="1">
      <alignment horizontal="center" vertical="center"/>
    </xf>
    <xf numFmtId="0" fontId="40" fillId="0" borderId="26" xfId="1" applyFont="1" applyFill="1" applyBorder="1" applyAlignment="1">
      <alignment horizontal="center" vertical="center"/>
    </xf>
    <xf numFmtId="0" fontId="39" fillId="0" borderId="24" xfId="1" applyFont="1" applyFill="1" applyBorder="1" applyAlignment="1">
      <alignment horizontal="center" vertical="center"/>
    </xf>
    <xf numFmtId="0" fontId="39" fillId="0" borderId="25" xfId="1" applyFont="1" applyFill="1" applyBorder="1" applyAlignment="1">
      <alignment horizontal="center" vertical="center"/>
    </xf>
    <xf numFmtId="0" fontId="39" fillId="0" borderId="26" xfId="1" applyFont="1" applyFill="1" applyBorder="1" applyAlignment="1">
      <alignment horizontal="center" vertical="center"/>
    </xf>
    <xf numFmtId="0" fontId="37" fillId="0" borderId="24" xfId="1" applyFont="1" applyFill="1" applyBorder="1" applyAlignment="1">
      <alignment horizontal="center" vertical="center"/>
    </xf>
    <xf numFmtId="0" fontId="37" fillId="0" borderId="25" xfId="1" applyFont="1" applyFill="1" applyBorder="1" applyAlignment="1">
      <alignment horizontal="center" vertical="center"/>
    </xf>
    <xf numFmtId="0" fontId="37" fillId="0" borderId="26" xfId="1" applyFont="1" applyFill="1" applyBorder="1" applyAlignment="1">
      <alignment horizontal="center" vertical="center"/>
    </xf>
    <xf numFmtId="0" fontId="43" fillId="0" borderId="40" xfId="1" applyFont="1" applyBorder="1" applyAlignment="1">
      <alignment horizontal="center" vertical="center" wrapText="1"/>
    </xf>
    <xf numFmtId="0" fontId="10" fillId="3" borderId="21" xfId="1" applyFont="1" applyFill="1" applyBorder="1" applyAlignment="1">
      <alignment horizontal="center" vertical="center" wrapText="1"/>
    </xf>
    <xf numFmtId="0" fontId="10" fillId="3" borderId="22" xfId="1" applyFont="1" applyFill="1" applyBorder="1" applyAlignment="1">
      <alignment horizontal="center" vertical="center" wrapText="1"/>
    </xf>
    <xf numFmtId="0" fontId="4" fillId="5" borderId="19" xfId="1" applyFont="1" applyFill="1" applyBorder="1" applyAlignment="1">
      <alignment horizontal="center" vertical="center" wrapText="1"/>
    </xf>
    <xf numFmtId="0" fontId="4" fillId="5" borderId="4" xfId="1" applyFont="1" applyFill="1" applyBorder="1" applyAlignment="1">
      <alignment horizontal="center" vertical="center" wrapText="1"/>
    </xf>
    <xf numFmtId="0" fontId="4" fillId="5" borderId="20" xfId="1" applyFont="1" applyFill="1" applyBorder="1" applyAlignment="1">
      <alignment horizontal="center" vertical="center" wrapText="1"/>
    </xf>
  </cellXfs>
  <cellStyles count="2">
    <cellStyle name="Normal" xfId="0" builtinId="0"/>
    <cellStyle name="Normální 2" xfId="1"/>
  </cellStyles>
  <dxfs count="174">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ill>
        <patternFill patternType="mediumGray">
          <fgColor rgb="FF66FF33"/>
        </patternFill>
      </fill>
    </dxf>
    <dxf>
      <font>
        <color theme="8" tint="0.79998168889431442"/>
      </font>
    </dxf>
    <dxf>
      <font>
        <color rgb="FF006600"/>
      </font>
    </dxf>
    <dxf>
      <font>
        <color rgb="FFFF0000"/>
      </font>
    </dxf>
    <dxf>
      <font>
        <color rgb="FF008000"/>
      </font>
    </dxf>
    <dxf>
      <font>
        <color rgb="FFCC9900"/>
      </font>
    </dxf>
    <dxf>
      <font>
        <color rgb="FFCC0066"/>
      </font>
    </dxf>
    <dxf>
      <font>
        <color rgb="FF008000"/>
      </font>
    </dxf>
    <dxf>
      <font>
        <color rgb="FFCC9900"/>
      </font>
    </dxf>
    <dxf>
      <font>
        <color rgb="FFCC0066"/>
      </font>
    </dxf>
    <dxf>
      <font>
        <color rgb="FF008000"/>
      </font>
    </dxf>
    <dxf>
      <font>
        <color rgb="FFCC9900"/>
      </font>
    </dxf>
    <dxf>
      <font>
        <color rgb="FFCC0066"/>
      </font>
    </dxf>
    <dxf>
      <font>
        <color rgb="FF008000"/>
      </font>
    </dxf>
    <dxf>
      <font>
        <color rgb="FFCC9900"/>
      </font>
    </dxf>
    <dxf>
      <font>
        <color rgb="FFCC0066"/>
      </font>
    </dxf>
    <dxf>
      <font>
        <color rgb="FF008000"/>
      </font>
    </dxf>
    <dxf>
      <font>
        <color rgb="FFCC9900"/>
      </font>
    </dxf>
    <dxf>
      <font>
        <color rgb="FFCC0066"/>
      </font>
    </dxf>
    <dxf>
      <font>
        <color rgb="FF008000"/>
      </font>
    </dxf>
    <dxf>
      <font>
        <color rgb="FFCC9900"/>
      </font>
    </dxf>
    <dxf>
      <font>
        <color rgb="FFCC0066"/>
      </font>
    </dxf>
    <dxf>
      <font>
        <color rgb="FF008000"/>
      </font>
    </dxf>
    <dxf>
      <font>
        <color rgb="FFCC9900"/>
      </font>
    </dxf>
    <dxf>
      <font>
        <color rgb="FFCC0066"/>
      </font>
    </dxf>
    <dxf>
      <font>
        <color rgb="FF008000"/>
      </font>
    </dxf>
    <dxf>
      <font>
        <color rgb="FFCC9900"/>
      </font>
    </dxf>
    <dxf>
      <font>
        <color rgb="FFCC0066"/>
      </font>
    </dxf>
    <dxf>
      <font>
        <color rgb="FF008000"/>
      </font>
    </dxf>
    <dxf>
      <font>
        <color rgb="FFCC9900"/>
      </font>
    </dxf>
    <dxf>
      <font>
        <color rgb="FFCC0066"/>
      </font>
    </dxf>
    <dxf>
      <font>
        <color rgb="FF008000"/>
      </font>
    </dxf>
    <dxf>
      <font>
        <color rgb="FFCC9900"/>
      </font>
    </dxf>
    <dxf>
      <font>
        <color rgb="FFCC0066"/>
      </font>
    </dxf>
    <dxf>
      <font>
        <color rgb="FF008000"/>
      </font>
    </dxf>
    <dxf>
      <font>
        <color rgb="FFCC9900"/>
      </font>
    </dxf>
    <dxf>
      <font>
        <color rgb="FFCC0066"/>
      </font>
    </dxf>
    <dxf>
      <font>
        <color rgb="FF008000"/>
      </font>
    </dxf>
    <dxf>
      <font>
        <color rgb="FFCC9900"/>
      </font>
    </dxf>
    <dxf>
      <font>
        <color rgb="FFCC0066"/>
      </font>
    </dxf>
    <dxf>
      <font>
        <color rgb="FFFF0000"/>
      </font>
    </dxf>
    <dxf>
      <font>
        <color theme="0"/>
      </font>
    </dxf>
    <dxf>
      <font>
        <color theme="0"/>
      </font>
    </dxf>
    <dxf>
      <font>
        <color rgb="FF00CC00"/>
      </font>
    </dxf>
    <dxf>
      <fill>
        <patternFill patternType="solid">
          <fgColor indexed="64"/>
          <bgColor rgb="FF33CC33"/>
        </patternFill>
      </fill>
    </dxf>
    <dxf>
      <fill>
        <patternFill patternType="mediumGray">
          <fgColor rgb="FFFF0000"/>
        </patternFill>
      </fill>
    </dxf>
    <dxf>
      <fill>
        <patternFill patternType="mediumGray">
          <fgColor rgb="FF7030A0"/>
        </patternFill>
      </fill>
    </dxf>
    <dxf>
      <fill>
        <patternFill patternType="mediumGray">
          <fgColor rgb="FFFF9900"/>
        </patternFill>
      </fill>
    </dxf>
    <dxf>
      <fill>
        <patternFill patternType="mediumGray">
          <fgColor rgb="FF996600"/>
          <bgColor indexed="65"/>
        </patternFill>
      </fill>
    </dxf>
    <dxf>
      <font>
        <color theme="0"/>
      </font>
    </dxf>
    <dxf>
      <font>
        <color theme="4" tint="0.79998168889431442"/>
      </font>
    </dxf>
    <dxf>
      <font>
        <color theme="4" tint="0.79998168889431442"/>
      </font>
    </dxf>
    <dxf>
      <font>
        <color theme="0"/>
      </font>
    </dxf>
    <dxf>
      <font>
        <color rgb="FF008000"/>
      </font>
    </dxf>
    <dxf>
      <font>
        <color rgb="FFCC9900"/>
      </font>
    </dxf>
    <dxf>
      <font>
        <color rgb="FFCC0066"/>
      </font>
    </dxf>
    <dxf>
      <font>
        <color rgb="FF7030A0"/>
      </font>
    </dxf>
    <dxf>
      <font>
        <color rgb="FFFF9900"/>
      </font>
    </dxf>
    <dxf>
      <font>
        <color rgb="FF996600"/>
      </font>
    </dxf>
    <dxf>
      <font>
        <color theme="0"/>
      </font>
    </dxf>
    <dxf>
      <font>
        <color rgb="FFFF0000"/>
      </font>
      <fill>
        <patternFill patternType="none">
          <bgColor indexed="65"/>
        </patternFill>
      </fill>
    </dxf>
    <dxf>
      <fill>
        <patternFill patternType="mediumGray">
          <fgColor rgb="FF66FF33"/>
        </patternFill>
      </fill>
    </dxf>
    <dxf>
      <font>
        <color rgb="FF006600"/>
      </font>
    </dxf>
    <dxf>
      <font>
        <color rgb="FFFF0000"/>
      </font>
    </dxf>
    <dxf>
      <fill>
        <patternFill patternType="mediumGray">
          <fgColor rgb="FF66FF33"/>
        </patternFill>
      </fill>
    </dxf>
    <dxf>
      <font>
        <color rgb="FF006600"/>
      </font>
    </dxf>
    <dxf>
      <font>
        <color rgb="FFFF0000"/>
      </font>
    </dxf>
    <dxf>
      <font>
        <color rgb="FFFF0000"/>
      </font>
    </dxf>
    <dxf>
      <font>
        <color theme="0"/>
      </font>
    </dxf>
    <dxf>
      <font>
        <color theme="0"/>
      </font>
    </dxf>
    <dxf>
      <font>
        <color rgb="FF00CC00"/>
      </font>
    </dxf>
    <dxf>
      <fill>
        <patternFill patternType="solid">
          <fgColor indexed="64"/>
          <bgColor rgb="FF33CC33"/>
        </patternFill>
      </fill>
    </dxf>
    <dxf>
      <fill>
        <patternFill patternType="mediumGray">
          <fgColor rgb="FFFF0000"/>
        </patternFill>
      </fill>
    </dxf>
    <dxf>
      <fill>
        <patternFill patternType="mediumGray">
          <fgColor rgb="FF7030A0"/>
        </patternFill>
      </fill>
    </dxf>
    <dxf>
      <fill>
        <patternFill patternType="mediumGray">
          <fgColor rgb="FFFF9900"/>
        </patternFill>
      </fill>
    </dxf>
    <dxf>
      <fill>
        <patternFill patternType="mediumGray">
          <fgColor rgb="FF996600"/>
          <bgColor indexed="65"/>
        </patternFill>
      </fill>
    </dxf>
    <dxf>
      <font>
        <color rgb="FF7030A0"/>
      </font>
    </dxf>
    <dxf>
      <font>
        <color rgb="FFFF9900"/>
      </font>
    </dxf>
    <dxf>
      <font>
        <color rgb="FF996600"/>
      </font>
    </dxf>
    <dxf>
      <font>
        <color theme="0"/>
      </font>
    </dxf>
    <dxf>
      <font>
        <color rgb="FFFF0000"/>
      </font>
      <fill>
        <patternFill patternType="none">
          <bgColor indexed="65"/>
        </patternFill>
      </fill>
    </dxf>
    <dxf>
      <font>
        <color rgb="FFFF0000"/>
      </font>
    </dxf>
    <dxf>
      <font>
        <color theme="0"/>
      </font>
    </dxf>
    <dxf>
      <font>
        <color theme="0"/>
      </font>
    </dxf>
    <dxf>
      <font>
        <color rgb="FF00CC00"/>
      </font>
    </dxf>
    <dxf>
      <fill>
        <patternFill patternType="solid">
          <fgColor indexed="64"/>
          <bgColor rgb="FF33CC33"/>
        </patternFill>
      </fill>
    </dxf>
    <dxf>
      <fill>
        <patternFill patternType="mediumGray">
          <fgColor rgb="FFFF0000"/>
        </patternFill>
      </fill>
    </dxf>
    <dxf>
      <fill>
        <patternFill patternType="mediumGray">
          <fgColor rgb="FF7030A0"/>
        </patternFill>
      </fill>
    </dxf>
    <dxf>
      <fill>
        <patternFill patternType="mediumGray">
          <fgColor rgb="FFFF9900"/>
        </patternFill>
      </fill>
    </dxf>
    <dxf>
      <fill>
        <patternFill patternType="mediumGray">
          <fgColor rgb="FF996600"/>
          <bgColor indexed="65"/>
        </patternFill>
      </fill>
    </dxf>
    <dxf>
      <font>
        <color theme="0"/>
      </font>
    </dxf>
    <dxf>
      <font>
        <color rgb="FF7030A0"/>
      </font>
    </dxf>
    <dxf>
      <font>
        <color rgb="FFFF9900"/>
      </font>
    </dxf>
    <dxf>
      <font>
        <color rgb="FF996600"/>
      </font>
    </dxf>
    <dxf>
      <font>
        <color theme="0"/>
      </font>
    </dxf>
    <dxf>
      <font>
        <color rgb="FFFF0000"/>
      </font>
      <fill>
        <patternFill patternType="none">
          <bgColor indexed="65"/>
        </patternFill>
      </fill>
    </dxf>
    <dxf>
      <fill>
        <patternFill patternType="mediumGray">
          <fgColor rgb="FF66FF33"/>
        </patternFill>
      </fill>
    </dxf>
    <dxf>
      <font>
        <color rgb="FF006600"/>
      </font>
    </dxf>
    <dxf>
      <font>
        <color rgb="FFFF0000"/>
      </font>
    </dxf>
    <dxf>
      <font>
        <color theme="0"/>
      </font>
    </dxf>
    <dxf>
      <font>
        <color rgb="FF00CC00"/>
      </font>
    </dxf>
    <dxf>
      <fill>
        <patternFill patternType="solid">
          <fgColor indexed="64"/>
          <bgColor rgb="FF33CC33"/>
        </patternFill>
      </fill>
    </dxf>
    <dxf>
      <fill>
        <patternFill patternType="mediumGray">
          <fgColor rgb="FFFF0000"/>
        </patternFill>
      </fill>
    </dxf>
    <dxf>
      <fill>
        <patternFill patternType="mediumGray">
          <fgColor rgb="FF7030A0"/>
        </patternFill>
      </fill>
    </dxf>
    <dxf>
      <fill>
        <patternFill patternType="mediumGray">
          <fgColor rgb="FFFF9900"/>
        </patternFill>
      </fill>
    </dxf>
    <dxf>
      <fill>
        <patternFill patternType="mediumGray">
          <fgColor rgb="FF996600"/>
          <bgColor indexed="65"/>
        </patternFill>
      </fill>
    </dxf>
    <dxf>
      <font>
        <color theme="0"/>
      </font>
    </dxf>
    <dxf>
      <font>
        <color theme="0"/>
      </font>
    </dxf>
    <dxf>
      <font>
        <color rgb="FF7030A0"/>
      </font>
    </dxf>
    <dxf>
      <font>
        <color rgb="FFFF9900"/>
      </font>
    </dxf>
    <dxf>
      <font>
        <color rgb="FF996600"/>
      </font>
    </dxf>
    <dxf>
      <font>
        <color theme="0"/>
      </font>
    </dxf>
    <dxf>
      <font>
        <color rgb="FFFF0000"/>
      </font>
      <fill>
        <patternFill patternType="none">
          <bgColor indexed="65"/>
        </patternFill>
      </fill>
    </dxf>
    <dxf>
      <fill>
        <patternFill patternType="mediumGray">
          <fgColor rgb="FF66FF33"/>
        </patternFill>
      </fill>
    </dxf>
    <dxf>
      <font>
        <color rgb="FF006600"/>
      </font>
    </dxf>
    <dxf>
      <font>
        <color rgb="FFFF0000"/>
      </font>
    </dxf>
    <dxf>
      <font>
        <color theme="0"/>
      </font>
    </dxf>
    <dxf>
      <font>
        <color rgb="FF00CC00"/>
      </font>
    </dxf>
    <dxf>
      <fill>
        <patternFill patternType="solid">
          <fgColor indexed="64"/>
          <bgColor rgb="FF33CC33"/>
        </patternFill>
      </fill>
    </dxf>
    <dxf>
      <fill>
        <patternFill patternType="mediumGray">
          <fgColor rgb="FFFF0000"/>
        </patternFill>
      </fill>
    </dxf>
    <dxf>
      <fill>
        <patternFill patternType="mediumGray">
          <fgColor rgb="FF7030A0"/>
        </patternFill>
      </fill>
    </dxf>
    <dxf>
      <fill>
        <patternFill patternType="mediumGray">
          <fgColor rgb="FFFF9900"/>
        </patternFill>
      </fill>
    </dxf>
    <dxf>
      <fill>
        <patternFill patternType="mediumGray">
          <fgColor rgb="FF996600"/>
          <bgColor indexed="65"/>
        </patternFill>
      </fill>
    </dxf>
    <dxf>
      <font>
        <color theme="0"/>
      </font>
    </dxf>
    <dxf>
      <font>
        <color theme="0"/>
      </font>
    </dxf>
    <dxf>
      <font>
        <color rgb="FF7030A0"/>
      </font>
    </dxf>
    <dxf>
      <font>
        <color rgb="FFFF9900"/>
      </font>
    </dxf>
    <dxf>
      <font>
        <color rgb="FF996600"/>
      </font>
    </dxf>
    <dxf>
      <font>
        <color theme="0"/>
      </font>
    </dxf>
    <dxf>
      <font>
        <color rgb="FFFF0000"/>
      </font>
      <fill>
        <patternFill patternType="none">
          <bgColor indexed="65"/>
        </patternFill>
      </fill>
    </dxf>
    <dxf>
      <fill>
        <patternFill patternType="mediumGray">
          <fgColor rgb="FF66FF33"/>
        </patternFill>
      </fill>
    </dxf>
    <dxf>
      <font>
        <color rgb="FF006600"/>
      </font>
    </dxf>
    <dxf>
      <font>
        <color rgb="FFFF0000"/>
      </font>
    </dxf>
    <dxf>
      <fill>
        <patternFill patternType="mediumGray">
          <fgColor rgb="FF66FF33"/>
        </patternFill>
      </fill>
    </dxf>
    <dxf>
      <font>
        <color rgb="FF006600"/>
      </font>
    </dxf>
    <dxf>
      <font>
        <color rgb="FFFF0000"/>
      </font>
    </dxf>
    <dxf>
      <font>
        <color theme="0"/>
      </font>
    </dxf>
    <dxf>
      <font>
        <color rgb="FF00CC00"/>
      </font>
    </dxf>
    <dxf>
      <fill>
        <patternFill patternType="solid">
          <fgColor indexed="64"/>
          <bgColor rgb="FF33CC33"/>
        </patternFill>
      </fill>
    </dxf>
    <dxf>
      <fill>
        <patternFill patternType="mediumGray">
          <fgColor rgb="FFFF0000"/>
        </patternFill>
      </fill>
    </dxf>
    <dxf>
      <fill>
        <patternFill patternType="mediumGray">
          <fgColor rgb="FF7030A0"/>
        </patternFill>
      </fill>
    </dxf>
    <dxf>
      <fill>
        <patternFill patternType="mediumGray">
          <fgColor rgb="FFFF9900"/>
        </patternFill>
      </fill>
    </dxf>
    <dxf>
      <fill>
        <patternFill patternType="mediumGray">
          <fgColor rgb="FF996600"/>
          <bgColor indexed="65"/>
        </patternFill>
      </fill>
    </dxf>
    <dxf>
      <font>
        <color theme="0"/>
      </font>
    </dxf>
    <dxf>
      <font>
        <color rgb="FF7030A0"/>
      </font>
    </dxf>
    <dxf>
      <font>
        <color rgb="FFFF9900"/>
      </font>
    </dxf>
    <dxf>
      <font>
        <color rgb="FF996600"/>
      </font>
    </dxf>
    <dxf>
      <font>
        <color theme="0"/>
      </font>
    </dxf>
    <dxf>
      <font>
        <color rgb="FFFF0000"/>
      </font>
      <fill>
        <patternFill patternType="none">
          <bgColor indexed="65"/>
        </patternFill>
      </fill>
    </dxf>
    <dxf>
      <font>
        <color theme="0"/>
      </font>
    </dxf>
    <dxf>
      <font>
        <color rgb="FF00CC00"/>
      </font>
    </dxf>
    <dxf>
      <fill>
        <patternFill patternType="solid">
          <fgColor indexed="64"/>
          <bgColor rgb="FF33CC33"/>
        </patternFill>
      </fill>
    </dxf>
    <dxf>
      <fill>
        <patternFill patternType="mediumGray">
          <fgColor rgb="FFFF0000"/>
        </patternFill>
      </fill>
    </dxf>
    <dxf>
      <fill>
        <patternFill patternType="mediumGray">
          <fgColor rgb="FF7030A0"/>
        </patternFill>
      </fill>
    </dxf>
    <dxf>
      <fill>
        <patternFill patternType="mediumGray">
          <fgColor rgb="FFFF9900"/>
        </patternFill>
      </fill>
    </dxf>
    <dxf>
      <fill>
        <patternFill patternType="mediumGray">
          <fgColor rgb="FF996600"/>
          <bgColor indexed="65"/>
        </patternFill>
      </fill>
    </dxf>
    <dxf>
      <font>
        <color theme="0"/>
      </font>
    </dxf>
    <dxf>
      <font>
        <color rgb="FF7030A0"/>
      </font>
    </dxf>
    <dxf>
      <font>
        <color rgb="FFFF9900"/>
      </font>
    </dxf>
    <dxf>
      <font>
        <color rgb="FF996600"/>
      </font>
    </dxf>
    <dxf>
      <font>
        <color theme="0"/>
      </font>
    </dxf>
    <dxf>
      <font>
        <color rgb="FFFF0000"/>
      </font>
      <fill>
        <patternFill patternType="none">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2"/>
  <sheetViews>
    <sheetView tabSelected="1" zoomScale="50" zoomScaleNormal="50" workbookViewId="0">
      <pane xSplit="1" ySplit="5" topLeftCell="B6" activePane="bottomRight" state="frozen"/>
      <selection pane="topRight" activeCell="B1" sqref="B1"/>
      <selection pane="bottomLeft" activeCell="A6" sqref="A6"/>
      <selection pane="bottomRight" activeCell="C2" sqref="C2:C5"/>
    </sheetView>
  </sheetViews>
  <sheetFormatPr defaultRowHeight="12.75" x14ac:dyDescent="0.2"/>
  <cols>
    <col min="1" max="1" width="12.5703125" style="1" customWidth="1"/>
    <col min="2" max="2" width="24.42578125" style="1" customWidth="1"/>
    <col min="3" max="3" width="15.5703125" style="1" customWidth="1"/>
    <col min="4" max="4" width="10.7109375" style="1" customWidth="1"/>
    <col min="5" max="5" width="11.5703125" style="1" customWidth="1"/>
    <col min="6" max="6" width="12.7109375" style="1" customWidth="1"/>
    <col min="7" max="7" width="11.28515625" style="1" customWidth="1"/>
    <col min="8" max="13" width="10.7109375" style="1" customWidth="1"/>
    <col min="14" max="14" width="11.7109375" style="1" customWidth="1"/>
    <col min="15" max="15" width="10.7109375" style="1" customWidth="1"/>
    <col min="16" max="16" width="9" style="1" customWidth="1"/>
    <col min="17" max="17" width="8.28515625" style="1" customWidth="1"/>
    <col min="18" max="29" width="10.7109375" style="1" customWidth="1"/>
    <col min="30" max="30" width="12.85546875" style="1" customWidth="1"/>
    <col min="31" max="31" width="10.5703125" style="1" bestFit="1" customWidth="1"/>
    <col min="32" max="32" width="18.140625" style="1" customWidth="1"/>
    <col min="33" max="33" width="17.85546875" style="1" customWidth="1"/>
    <col min="34" max="34" width="21.85546875" style="1" customWidth="1"/>
    <col min="35" max="35" width="12.5703125" style="1" customWidth="1"/>
    <col min="36" max="16384" width="9.140625" style="1"/>
  </cols>
  <sheetData>
    <row r="1" spans="1:35" ht="61.5" customHeight="1" thickBot="1" x14ac:dyDescent="0.25">
      <c r="A1" s="46" t="s">
        <v>383</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row>
    <row r="2" spans="1:35" ht="39" customHeight="1" x14ac:dyDescent="0.2">
      <c r="A2" s="86" t="s">
        <v>215</v>
      </c>
      <c r="B2" s="89" t="s">
        <v>2</v>
      </c>
      <c r="C2" s="92" t="s">
        <v>5</v>
      </c>
      <c r="D2" s="4" t="s">
        <v>6</v>
      </c>
      <c r="E2" s="5" t="s">
        <v>7</v>
      </c>
      <c r="F2" s="5" t="s">
        <v>8</v>
      </c>
      <c r="G2" s="5" t="s">
        <v>9</v>
      </c>
      <c r="H2" s="5" t="s">
        <v>10</v>
      </c>
      <c r="I2" s="5" t="s">
        <v>11</v>
      </c>
      <c r="J2" s="5" t="s">
        <v>12</v>
      </c>
      <c r="K2" s="5" t="s">
        <v>13</v>
      </c>
      <c r="L2" s="5" t="s">
        <v>14</v>
      </c>
      <c r="M2" s="5" t="s">
        <v>15</v>
      </c>
      <c r="N2" s="5" t="s">
        <v>16</v>
      </c>
      <c r="O2" s="5" t="s">
        <v>17</v>
      </c>
      <c r="P2" s="5" t="s">
        <v>18</v>
      </c>
      <c r="Q2" s="5" t="s">
        <v>19</v>
      </c>
      <c r="R2" s="5" t="s">
        <v>20</v>
      </c>
      <c r="S2" s="5" t="s">
        <v>21</v>
      </c>
      <c r="T2" s="5" t="s">
        <v>22</v>
      </c>
      <c r="U2" s="5" t="s">
        <v>23</v>
      </c>
      <c r="V2" s="5" t="s">
        <v>24</v>
      </c>
      <c r="W2" s="5" t="s">
        <v>25</v>
      </c>
      <c r="X2" s="5" t="s">
        <v>384</v>
      </c>
      <c r="Y2" s="5" t="s">
        <v>128</v>
      </c>
      <c r="Z2" s="5" t="s">
        <v>130</v>
      </c>
      <c r="AA2" s="5" t="s">
        <v>131</v>
      </c>
      <c r="AB2" s="5" t="s">
        <v>132</v>
      </c>
      <c r="AC2" s="6" t="s">
        <v>133</v>
      </c>
      <c r="AD2" s="95" t="s">
        <v>26</v>
      </c>
      <c r="AE2" s="73" t="s">
        <v>213</v>
      </c>
      <c r="AF2" s="73" t="s">
        <v>27</v>
      </c>
      <c r="AG2" s="76" t="s">
        <v>28</v>
      </c>
      <c r="AH2" s="79" t="s">
        <v>29</v>
      </c>
      <c r="AI2" s="68" t="s">
        <v>1</v>
      </c>
    </row>
    <row r="3" spans="1:35" ht="39" customHeight="1" x14ac:dyDescent="0.2">
      <c r="A3" s="87"/>
      <c r="B3" s="90"/>
      <c r="C3" s="93"/>
      <c r="D3" s="82" t="s">
        <v>385</v>
      </c>
      <c r="E3" s="84" t="s">
        <v>386</v>
      </c>
      <c r="F3" s="66" t="s">
        <v>387</v>
      </c>
      <c r="G3" s="66" t="s">
        <v>388</v>
      </c>
      <c r="H3" s="66" t="s">
        <v>389</v>
      </c>
      <c r="I3" s="66" t="s">
        <v>390</v>
      </c>
      <c r="J3" s="98" t="s">
        <v>391</v>
      </c>
      <c r="K3" s="66" t="s">
        <v>392</v>
      </c>
      <c r="L3" s="66" t="s">
        <v>393</v>
      </c>
      <c r="M3" s="66" t="s">
        <v>394</v>
      </c>
      <c r="N3" s="66" t="s">
        <v>395</v>
      </c>
      <c r="O3" s="66" t="s">
        <v>396</v>
      </c>
      <c r="P3" s="66" t="s">
        <v>397</v>
      </c>
      <c r="Q3" s="71" t="s">
        <v>398</v>
      </c>
      <c r="R3" s="66" t="s">
        <v>399</v>
      </c>
      <c r="S3" s="66" t="s">
        <v>400</v>
      </c>
      <c r="T3" s="66" t="s">
        <v>401</v>
      </c>
      <c r="U3" s="66" t="s">
        <v>402</v>
      </c>
      <c r="V3" s="66" t="s">
        <v>208</v>
      </c>
      <c r="W3" s="66" t="s">
        <v>403</v>
      </c>
      <c r="X3" s="66" t="s">
        <v>404</v>
      </c>
      <c r="Y3" s="66" t="s">
        <v>405</v>
      </c>
      <c r="Z3" s="66" t="s">
        <v>406</v>
      </c>
      <c r="AA3" s="66" t="s">
        <v>407</v>
      </c>
      <c r="AB3" s="66" t="s">
        <v>44</v>
      </c>
      <c r="AC3" s="66" t="s">
        <v>408</v>
      </c>
      <c r="AD3" s="96"/>
      <c r="AE3" s="74"/>
      <c r="AF3" s="74"/>
      <c r="AG3" s="77"/>
      <c r="AH3" s="80"/>
      <c r="AI3" s="69"/>
    </row>
    <row r="4" spans="1:35" ht="39" customHeight="1" thickBot="1" x14ac:dyDescent="0.25">
      <c r="A4" s="87"/>
      <c r="B4" s="90"/>
      <c r="C4" s="93"/>
      <c r="D4" s="83"/>
      <c r="E4" s="85"/>
      <c r="F4" s="67"/>
      <c r="G4" s="67"/>
      <c r="H4" s="67"/>
      <c r="I4" s="67"/>
      <c r="J4" s="99"/>
      <c r="K4" s="67"/>
      <c r="L4" s="67"/>
      <c r="M4" s="67"/>
      <c r="N4" s="67"/>
      <c r="O4" s="67"/>
      <c r="P4" s="67"/>
      <c r="Q4" s="72"/>
      <c r="R4" s="67"/>
      <c r="S4" s="67"/>
      <c r="T4" s="67"/>
      <c r="U4" s="67"/>
      <c r="V4" s="67"/>
      <c r="W4" s="67"/>
      <c r="X4" s="67"/>
      <c r="Y4" s="67"/>
      <c r="Z4" s="67"/>
      <c r="AA4" s="67"/>
      <c r="AB4" s="67"/>
      <c r="AC4" s="67"/>
      <c r="AD4" s="96"/>
      <c r="AE4" s="74"/>
      <c r="AF4" s="74"/>
      <c r="AG4" s="77"/>
      <c r="AH4" s="80"/>
      <c r="AI4" s="69"/>
    </row>
    <row r="5" spans="1:35" ht="39" customHeight="1" thickBot="1" x14ac:dyDescent="0.25">
      <c r="A5" s="88"/>
      <c r="B5" s="91"/>
      <c r="C5" s="94"/>
      <c r="D5" s="7">
        <v>12</v>
      </c>
      <c r="E5" s="8">
        <v>14</v>
      </c>
      <c r="F5" s="8">
        <v>16</v>
      </c>
      <c r="G5" s="8">
        <v>18</v>
      </c>
      <c r="H5" s="8">
        <v>22</v>
      </c>
      <c r="I5" s="8">
        <v>24</v>
      </c>
      <c r="J5" s="8">
        <v>28</v>
      </c>
      <c r="K5" s="8">
        <v>32</v>
      </c>
      <c r="L5" s="8">
        <v>34</v>
      </c>
      <c r="M5" s="8">
        <v>36</v>
      </c>
      <c r="N5" s="8">
        <v>42</v>
      </c>
      <c r="O5" s="8">
        <v>52</v>
      </c>
      <c r="P5" s="8">
        <v>54</v>
      </c>
      <c r="Q5" s="8">
        <v>66</v>
      </c>
      <c r="R5" s="8">
        <v>68</v>
      </c>
      <c r="S5" s="8">
        <v>72</v>
      </c>
      <c r="T5" s="8">
        <v>74</v>
      </c>
      <c r="U5" s="8">
        <v>76</v>
      </c>
      <c r="V5" s="8">
        <v>84</v>
      </c>
      <c r="W5" s="8">
        <v>86</v>
      </c>
      <c r="X5" s="8">
        <v>88</v>
      </c>
      <c r="Y5" s="9">
        <v>92</v>
      </c>
      <c r="Z5" s="9">
        <v>94</v>
      </c>
      <c r="AA5" s="9">
        <v>96</v>
      </c>
      <c r="AB5" s="9">
        <v>97</v>
      </c>
      <c r="AC5" s="10">
        <v>98</v>
      </c>
      <c r="AD5" s="97"/>
      <c r="AE5" s="75"/>
      <c r="AF5" s="75"/>
      <c r="AG5" s="78"/>
      <c r="AH5" s="81"/>
      <c r="AI5" s="70"/>
    </row>
    <row r="6" spans="1:35" ht="24.95" customHeight="1" x14ac:dyDescent="0.2">
      <c r="A6" s="41" t="s">
        <v>6</v>
      </c>
      <c r="B6" s="11" t="s">
        <v>436</v>
      </c>
      <c r="C6" s="48" t="s">
        <v>219</v>
      </c>
      <c r="D6" s="14" t="s">
        <v>53</v>
      </c>
      <c r="E6" s="15" t="s">
        <v>53</v>
      </c>
      <c r="F6" s="15" t="s">
        <v>53</v>
      </c>
      <c r="G6" s="15" t="s">
        <v>53</v>
      </c>
      <c r="H6" s="15" t="s">
        <v>53</v>
      </c>
      <c r="I6" s="15" t="s">
        <v>53</v>
      </c>
      <c r="J6" s="15" t="s">
        <v>53</v>
      </c>
      <c r="K6" s="15" t="s">
        <v>53</v>
      </c>
      <c r="L6" s="15" t="s">
        <v>53</v>
      </c>
      <c r="M6" s="15" t="s">
        <v>53</v>
      </c>
      <c r="N6" s="15" t="s">
        <v>53</v>
      </c>
      <c r="O6" s="15" t="s">
        <v>53</v>
      </c>
      <c r="P6" s="15" t="s">
        <v>53</v>
      </c>
      <c r="Q6" s="15" t="s">
        <v>53</v>
      </c>
      <c r="R6" s="15" t="s">
        <v>53</v>
      </c>
      <c r="S6" s="15" t="s">
        <v>53</v>
      </c>
      <c r="T6" s="15" t="s">
        <v>53</v>
      </c>
      <c r="U6" s="15" t="s">
        <v>53</v>
      </c>
      <c r="V6" s="15" t="s">
        <v>53</v>
      </c>
      <c r="W6" s="15" t="s">
        <v>53</v>
      </c>
      <c r="X6" s="15" t="s">
        <v>53</v>
      </c>
      <c r="Y6" s="15" t="s">
        <v>53</v>
      </c>
      <c r="Z6" s="15" t="s">
        <v>53</v>
      </c>
      <c r="AA6" s="15" t="s">
        <v>53</v>
      </c>
      <c r="AB6" s="15" t="s">
        <v>53</v>
      </c>
      <c r="AC6" s="16" t="s">
        <v>53</v>
      </c>
      <c r="AD6" s="51">
        <v>26</v>
      </c>
      <c r="AE6" s="54">
        <v>0</v>
      </c>
      <c r="AF6" s="57">
        <v>1475</v>
      </c>
      <c r="AG6" s="60">
        <v>0.22002314814814816</v>
      </c>
      <c r="AH6" s="63">
        <v>1</v>
      </c>
      <c r="AI6" s="41" t="s">
        <v>21</v>
      </c>
    </row>
    <row r="7" spans="1:35" ht="24.95" customHeight="1" x14ac:dyDescent="0.2">
      <c r="A7" s="42"/>
      <c r="B7" s="17" t="s">
        <v>437</v>
      </c>
      <c r="C7" s="49"/>
      <c r="D7" s="44">
        <v>12</v>
      </c>
      <c r="E7" s="37">
        <v>14</v>
      </c>
      <c r="F7" s="37">
        <v>16</v>
      </c>
      <c r="G7" s="37">
        <v>18</v>
      </c>
      <c r="H7" s="37">
        <v>22</v>
      </c>
      <c r="I7" s="37">
        <v>24</v>
      </c>
      <c r="J7" s="37">
        <v>28</v>
      </c>
      <c r="K7" s="37">
        <v>32</v>
      </c>
      <c r="L7" s="37">
        <v>34</v>
      </c>
      <c r="M7" s="37">
        <v>36</v>
      </c>
      <c r="N7" s="37">
        <v>42</v>
      </c>
      <c r="O7" s="37">
        <v>52</v>
      </c>
      <c r="P7" s="37">
        <v>54</v>
      </c>
      <c r="Q7" s="37">
        <v>66</v>
      </c>
      <c r="R7" s="37">
        <v>68</v>
      </c>
      <c r="S7" s="37">
        <v>72</v>
      </c>
      <c r="T7" s="37">
        <v>74</v>
      </c>
      <c r="U7" s="37">
        <v>76</v>
      </c>
      <c r="V7" s="37">
        <v>84</v>
      </c>
      <c r="W7" s="37">
        <v>86</v>
      </c>
      <c r="X7" s="37">
        <v>88</v>
      </c>
      <c r="Y7" s="37">
        <v>92</v>
      </c>
      <c r="Z7" s="37">
        <v>94</v>
      </c>
      <c r="AA7" s="37">
        <v>96</v>
      </c>
      <c r="AB7" s="37">
        <v>97</v>
      </c>
      <c r="AC7" s="39">
        <v>98</v>
      </c>
      <c r="AD7" s="52"/>
      <c r="AE7" s="55"/>
      <c r="AF7" s="58"/>
      <c r="AG7" s="61"/>
      <c r="AH7" s="64"/>
      <c r="AI7" s="42"/>
    </row>
    <row r="8" spans="1:35" ht="24.95" customHeight="1" thickBot="1" x14ac:dyDescent="0.25">
      <c r="A8" s="43"/>
      <c r="B8" s="22" t="s">
        <v>438</v>
      </c>
      <c r="C8" s="50"/>
      <c r="D8" s="45"/>
      <c r="E8" s="38"/>
      <c r="F8" s="38"/>
      <c r="G8" s="38"/>
      <c r="H8" s="38"/>
      <c r="I8" s="38"/>
      <c r="J8" s="38"/>
      <c r="K8" s="38"/>
      <c r="L8" s="38"/>
      <c r="M8" s="38"/>
      <c r="N8" s="38"/>
      <c r="O8" s="38"/>
      <c r="P8" s="38"/>
      <c r="Q8" s="38"/>
      <c r="R8" s="38"/>
      <c r="S8" s="38"/>
      <c r="T8" s="38"/>
      <c r="U8" s="38"/>
      <c r="V8" s="38"/>
      <c r="W8" s="38"/>
      <c r="X8" s="38"/>
      <c r="Y8" s="38"/>
      <c r="Z8" s="38"/>
      <c r="AA8" s="38"/>
      <c r="AB8" s="38"/>
      <c r="AC8" s="40"/>
      <c r="AD8" s="53"/>
      <c r="AE8" s="56"/>
      <c r="AF8" s="59"/>
      <c r="AG8" s="62"/>
      <c r="AH8" s="65"/>
      <c r="AI8" s="43"/>
    </row>
    <row r="9" spans="1:35" ht="24.95" customHeight="1" x14ac:dyDescent="0.2">
      <c r="A9" s="41" t="s">
        <v>7</v>
      </c>
      <c r="B9" s="11" t="s">
        <v>425</v>
      </c>
      <c r="C9" s="48" t="s">
        <v>219</v>
      </c>
      <c r="D9" s="33" t="s">
        <v>53</v>
      </c>
      <c r="E9" s="15" t="s">
        <v>53</v>
      </c>
      <c r="F9" s="15" t="s">
        <v>53</v>
      </c>
      <c r="G9" s="15" t="s">
        <v>53</v>
      </c>
      <c r="H9" s="15" t="s">
        <v>53</v>
      </c>
      <c r="I9" s="15" t="s">
        <v>53</v>
      </c>
      <c r="J9" s="15" t="s">
        <v>53</v>
      </c>
      <c r="K9" s="15" t="s">
        <v>53</v>
      </c>
      <c r="L9" s="15" t="s">
        <v>53</v>
      </c>
      <c r="M9" s="15" t="s">
        <v>53</v>
      </c>
      <c r="N9" s="15" t="s">
        <v>53</v>
      </c>
      <c r="O9" s="15" t="s">
        <v>53</v>
      </c>
      <c r="P9" s="15" t="s">
        <v>53</v>
      </c>
      <c r="Q9" s="15" t="s">
        <v>53</v>
      </c>
      <c r="R9" s="15" t="s">
        <v>53</v>
      </c>
      <c r="S9" s="15" t="s">
        <v>53</v>
      </c>
      <c r="T9" s="15" t="s">
        <v>53</v>
      </c>
      <c r="U9" s="15" t="s">
        <v>53</v>
      </c>
      <c r="V9" s="15" t="s">
        <v>53</v>
      </c>
      <c r="W9" s="15" t="s">
        <v>53</v>
      </c>
      <c r="X9" s="15" t="s">
        <v>53</v>
      </c>
      <c r="Y9" s="15" t="s">
        <v>53</v>
      </c>
      <c r="Z9" s="15" t="s">
        <v>53</v>
      </c>
      <c r="AA9" s="15" t="s">
        <v>53</v>
      </c>
      <c r="AB9" s="15" t="s">
        <v>53</v>
      </c>
      <c r="AC9" s="34" t="s">
        <v>53</v>
      </c>
      <c r="AD9" s="51">
        <v>26</v>
      </c>
      <c r="AE9" s="54">
        <v>0</v>
      </c>
      <c r="AF9" s="57">
        <v>1475</v>
      </c>
      <c r="AG9" s="60">
        <v>0.26250000000000001</v>
      </c>
      <c r="AH9" s="63">
        <v>2</v>
      </c>
      <c r="AI9" s="41" t="s">
        <v>15</v>
      </c>
    </row>
    <row r="10" spans="1:35" ht="24.95" customHeight="1" x14ac:dyDescent="0.2">
      <c r="A10" s="42"/>
      <c r="B10" s="17" t="s">
        <v>371</v>
      </c>
      <c r="C10" s="49"/>
      <c r="D10" s="44">
        <v>12</v>
      </c>
      <c r="E10" s="37">
        <v>14</v>
      </c>
      <c r="F10" s="37">
        <v>16</v>
      </c>
      <c r="G10" s="37">
        <v>18</v>
      </c>
      <c r="H10" s="37">
        <v>22</v>
      </c>
      <c r="I10" s="37">
        <v>24</v>
      </c>
      <c r="J10" s="37">
        <v>28</v>
      </c>
      <c r="K10" s="37">
        <v>32</v>
      </c>
      <c r="L10" s="37">
        <v>34</v>
      </c>
      <c r="M10" s="37">
        <v>36</v>
      </c>
      <c r="N10" s="37">
        <v>42</v>
      </c>
      <c r="O10" s="37">
        <v>52</v>
      </c>
      <c r="P10" s="37">
        <v>54</v>
      </c>
      <c r="Q10" s="37">
        <v>66</v>
      </c>
      <c r="R10" s="37">
        <v>68</v>
      </c>
      <c r="S10" s="37">
        <v>72</v>
      </c>
      <c r="T10" s="37">
        <v>74</v>
      </c>
      <c r="U10" s="37">
        <v>76</v>
      </c>
      <c r="V10" s="37">
        <v>84</v>
      </c>
      <c r="W10" s="37">
        <v>86</v>
      </c>
      <c r="X10" s="37">
        <v>88</v>
      </c>
      <c r="Y10" s="37">
        <v>92</v>
      </c>
      <c r="Z10" s="37">
        <v>94</v>
      </c>
      <c r="AA10" s="37">
        <v>96</v>
      </c>
      <c r="AB10" s="37">
        <v>97</v>
      </c>
      <c r="AC10" s="39">
        <v>98</v>
      </c>
      <c r="AD10" s="52"/>
      <c r="AE10" s="55"/>
      <c r="AF10" s="58"/>
      <c r="AG10" s="61"/>
      <c r="AH10" s="64"/>
      <c r="AI10" s="42"/>
    </row>
    <row r="11" spans="1:35" ht="24.95" customHeight="1" thickBot="1" x14ac:dyDescent="0.25">
      <c r="A11" s="43"/>
      <c r="B11" s="22" t="s">
        <v>367</v>
      </c>
      <c r="C11" s="50"/>
      <c r="D11" s="45"/>
      <c r="E11" s="38"/>
      <c r="F11" s="38"/>
      <c r="G11" s="38"/>
      <c r="H11" s="38"/>
      <c r="I11" s="38"/>
      <c r="J11" s="38"/>
      <c r="K11" s="38"/>
      <c r="L11" s="38"/>
      <c r="M11" s="38"/>
      <c r="N11" s="38"/>
      <c r="O11" s="38"/>
      <c r="P11" s="38"/>
      <c r="Q11" s="38"/>
      <c r="R11" s="38"/>
      <c r="S11" s="38"/>
      <c r="T11" s="38"/>
      <c r="U11" s="38"/>
      <c r="V11" s="38"/>
      <c r="W11" s="38"/>
      <c r="X11" s="38"/>
      <c r="Y11" s="38"/>
      <c r="Z11" s="38"/>
      <c r="AA11" s="38"/>
      <c r="AB11" s="38"/>
      <c r="AC11" s="40"/>
      <c r="AD11" s="53"/>
      <c r="AE11" s="56"/>
      <c r="AF11" s="59"/>
      <c r="AG11" s="62"/>
      <c r="AH11" s="65"/>
      <c r="AI11" s="43"/>
    </row>
    <row r="12" spans="1:35" ht="24.95" customHeight="1" x14ac:dyDescent="0.2">
      <c r="A12" s="41" t="s">
        <v>8</v>
      </c>
      <c r="B12" s="11" t="s">
        <v>86</v>
      </c>
      <c r="C12" s="48" t="s">
        <v>240</v>
      </c>
      <c r="D12" s="33" t="s">
        <v>53</v>
      </c>
      <c r="E12" s="15" t="s">
        <v>53</v>
      </c>
      <c r="F12" s="15" t="s">
        <v>53</v>
      </c>
      <c r="G12" s="15" t="s">
        <v>53</v>
      </c>
      <c r="H12" s="15" t="s">
        <v>53</v>
      </c>
      <c r="I12" s="15" t="s">
        <v>53</v>
      </c>
      <c r="J12" s="15" t="s">
        <v>53</v>
      </c>
      <c r="K12" s="15" t="s">
        <v>53</v>
      </c>
      <c r="L12" s="15" t="s">
        <v>53</v>
      </c>
      <c r="M12" s="15" t="s">
        <v>53</v>
      </c>
      <c r="N12" s="15" t="s">
        <v>53</v>
      </c>
      <c r="O12" s="15" t="s">
        <v>53</v>
      </c>
      <c r="P12" s="15" t="s">
        <v>53</v>
      </c>
      <c r="Q12" s="15" t="s">
        <v>53</v>
      </c>
      <c r="R12" s="15" t="s">
        <v>53</v>
      </c>
      <c r="S12" s="15" t="s">
        <v>53</v>
      </c>
      <c r="T12" s="15" t="s">
        <v>53</v>
      </c>
      <c r="U12" s="15" t="s">
        <v>53</v>
      </c>
      <c r="V12" s="15" t="s">
        <v>53</v>
      </c>
      <c r="W12" s="15" t="s">
        <v>53</v>
      </c>
      <c r="X12" s="15" t="s">
        <v>53</v>
      </c>
      <c r="Y12" s="15" t="s">
        <v>53</v>
      </c>
      <c r="Z12" s="15" t="s">
        <v>53</v>
      </c>
      <c r="AA12" s="15" t="s">
        <v>53</v>
      </c>
      <c r="AB12" s="15" t="s">
        <v>53</v>
      </c>
      <c r="AC12" s="34" t="s">
        <v>53</v>
      </c>
      <c r="AD12" s="51">
        <v>26</v>
      </c>
      <c r="AE12" s="54">
        <v>0</v>
      </c>
      <c r="AF12" s="57">
        <v>1475</v>
      </c>
      <c r="AG12" s="60">
        <v>0.26384259259259263</v>
      </c>
      <c r="AH12" s="63">
        <v>1</v>
      </c>
      <c r="AI12" s="41" t="s">
        <v>9</v>
      </c>
    </row>
    <row r="13" spans="1:35" ht="24.95" customHeight="1" x14ac:dyDescent="0.2">
      <c r="A13" s="42"/>
      <c r="B13" s="17" t="s">
        <v>88</v>
      </c>
      <c r="C13" s="49"/>
      <c r="D13" s="44">
        <v>12</v>
      </c>
      <c r="E13" s="37">
        <v>14</v>
      </c>
      <c r="F13" s="37">
        <v>16</v>
      </c>
      <c r="G13" s="37">
        <v>18</v>
      </c>
      <c r="H13" s="37">
        <v>22</v>
      </c>
      <c r="I13" s="37">
        <v>24</v>
      </c>
      <c r="J13" s="37">
        <v>28</v>
      </c>
      <c r="K13" s="37">
        <v>32</v>
      </c>
      <c r="L13" s="37">
        <v>34</v>
      </c>
      <c r="M13" s="37">
        <v>36</v>
      </c>
      <c r="N13" s="37">
        <v>42</v>
      </c>
      <c r="O13" s="37">
        <v>52</v>
      </c>
      <c r="P13" s="37">
        <v>54</v>
      </c>
      <c r="Q13" s="37">
        <v>66</v>
      </c>
      <c r="R13" s="37">
        <v>68</v>
      </c>
      <c r="S13" s="37">
        <v>72</v>
      </c>
      <c r="T13" s="37">
        <v>74</v>
      </c>
      <c r="U13" s="37">
        <v>76</v>
      </c>
      <c r="V13" s="37">
        <v>84</v>
      </c>
      <c r="W13" s="37">
        <v>86</v>
      </c>
      <c r="X13" s="37">
        <v>88</v>
      </c>
      <c r="Y13" s="37">
        <v>92</v>
      </c>
      <c r="Z13" s="37">
        <v>94</v>
      </c>
      <c r="AA13" s="37">
        <v>96</v>
      </c>
      <c r="AB13" s="37">
        <v>97</v>
      </c>
      <c r="AC13" s="39">
        <v>98</v>
      </c>
      <c r="AD13" s="52"/>
      <c r="AE13" s="55"/>
      <c r="AF13" s="58"/>
      <c r="AG13" s="61"/>
      <c r="AH13" s="64"/>
      <c r="AI13" s="42"/>
    </row>
    <row r="14" spans="1:35" ht="24.95" customHeight="1" thickBot="1" x14ac:dyDescent="0.25">
      <c r="A14" s="43"/>
      <c r="B14" s="22" t="s">
        <v>89</v>
      </c>
      <c r="C14" s="50"/>
      <c r="D14" s="45"/>
      <c r="E14" s="38"/>
      <c r="F14" s="38"/>
      <c r="G14" s="38"/>
      <c r="H14" s="38"/>
      <c r="I14" s="38"/>
      <c r="J14" s="38"/>
      <c r="K14" s="38"/>
      <c r="L14" s="38"/>
      <c r="M14" s="38"/>
      <c r="N14" s="38"/>
      <c r="O14" s="38"/>
      <c r="P14" s="38"/>
      <c r="Q14" s="38"/>
      <c r="R14" s="38"/>
      <c r="S14" s="38"/>
      <c r="T14" s="38"/>
      <c r="U14" s="38"/>
      <c r="V14" s="38"/>
      <c r="W14" s="38"/>
      <c r="X14" s="38"/>
      <c r="Y14" s="38"/>
      <c r="Z14" s="38"/>
      <c r="AA14" s="38"/>
      <c r="AB14" s="38"/>
      <c r="AC14" s="40"/>
      <c r="AD14" s="53"/>
      <c r="AE14" s="56"/>
      <c r="AF14" s="59"/>
      <c r="AG14" s="62"/>
      <c r="AH14" s="65"/>
      <c r="AI14" s="43"/>
    </row>
    <row r="15" spans="1:35" ht="24.95" customHeight="1" x14ac:dyDescent="0.2">
      <c r="A15" s="41" t="s">
        <v>9</v>
      </c>
      <c r="B15" s="11" t="s">
        <v>417</v>
      </c>
      <c r="C15" s="48" t="s">
        <v>240</v>
      </c>
      <c r="D15" s="33" t="s">
        <v>53</v>
      </c>
      <c r="E15" s="15" t="s">
        <v>53</v>
      </c>
      <c r="F15" s="15" t="s">
        <v>53</v>
      </c>
      <c r="G15" s="15" t="s">
        <v>53</v>
      </c>
      <c r="H15" s="15" t="s">
        <v>53</v>
      </c>
      <c r="I15" s="15" t="s">
        <v>53</v>
      </c>
      <c r="J15" s="15" t="s">
        <v>53</v>
      </c>
      <c r="K15" s="15" t="s">
        <v>53</v>
      </c>
      <c r="L15" s="15" t="s">
        <v>53</v>
      </c>
      <c r="M15" s="15" t="s">
        <v>53</v>
      </c>
      <c r="N15" s="15" t="s">
        <v>53</v>
      </c>
      <c r="O15" s="15" t="s">
        <v>53</v>
      </c>
      <c r="P15" s="15" t="s">
        <v>53</v>
      </c>
      <c r="Q15" s="15" t="s">
        <v>53</v>
      </c>
      <c r="R15" s="15" t="s">
        <v>53</v>
      </c>
      <c r="S15" s="15" t="s">
        <v>53</v>
      </c>
      <c r="T15" s="15" t="s">
        <v>53</v>
      </c>
      <c r="U15" s="15" t="s">
        <v>53</v>
      </c>
      <c r="V15" s="15" t="s">
        <v>53</v>
      </c>
      <c r="W15" s="15" t="s">
        <v>53</v>
      </c>
      <c r="X15" s="15" t="s">
        <v>53</v>
      </c>
      <c r="Y15" s="15" t="s">
        <v>53</v>
      </c>
      <c r="Z15" s="15" t="s">
        <v>53</v>
      </c>
      <c r="AA15" s="15" t="s">
        <v>53</v>
      </c>
      <c r="AB15" s="15" t="s">
        <v>53</v>
      </c>
      <c r="AC15" s="34" t="s">
        <v>53</v>
      </c>
      <c r="AD15" s="51">
        <v>26</v>
      </c>
      <c r="AE15" s="54">
        <v>0</v>
      </c>
      <c r="AF15" s="57">
        <v>1475</v>
      </c>
      <c r="AG15" s="60">
        <v>0.32046296296296295</v>
      </c>
      <c r="AH15" s="63">
        <v>2</v>
      </c>
      <c r="AI15" s="41" t="s">
        <v>12</v>
      </c>
    </row>
    <row r="16" spans="1:35" ht="24.95" customHeight="1" x14ac:dyDescent="0.2">
      <c r="A16" s="42"/>
      <c r="B16" s="17" t="s">
        <v>107</v>
      </c>
      <c r="C16" s="49"/>
      <c r="D16" s="44">
        <v>12</v>
      </c>
      <c r="E16" s="37">
        <v>14</v>
      </c>
      <c r="F16" s="37">
        <v>16</v>
      </c>
      <c r="G16" s="37">
        <v>18</v>
      </c>
      <c r="H16" s="37">
        <v>22</v>
      </c>
      <c r="I16" s="37">
        <v>24</v>
      </c>
      <c r="J16" s="37">
        <v>28</v>
      </c>
      <c r="K16" s="37">
        <v>32</v>
      </c>
      <c r="L16" s="37">
        <v>34</v>
      </c>
      <c r="M16" s="37">
        <v>36</v>
      </c>
      <c r="N16" s="37">
        <v>42</v>
      </c>
      <c r="O16" s="37">
        <v>52</v>
      </c>
      <c r="P16" s="37">
        <v>54</v>
      </c>
      <c r="Q16" s="37">
        <v>66</v>
      </c>
      <c r="R16" s="37">
        <v>68</v>
      </c>
      <c r="S16" s="37">
        <v>72</v>
      </c>
      <c r="T16" s="37">
        <v>74</v>
      </c>
      <c r="U16" s="37">
        <v>76</v>
      </c>
      <c r="V16" s="37">
        <v>84</v>
      </c>
      <c r="W16" s="37">
        <v>86</v>
      </c>
      <c r="X16" s="37">
        <v>88</v>
      </c>
      <c r="Y16" s="37">
        <v>92</v>
      </c>
      <c r="Z16" s="37">
        <v>94</v>
      </c>
      <c r="AA16" s="37">
        <v>96</v>
      </c>
      <c r="AB16" s="37">
        <v>97</v>
      </c>
      <c r="AC16" s="39">
        <v>98</v>
      </c>
      <c r="AD16" s="52"/>
      <c r="AE16" s="55"/>
      <c r="AF16" s="58"/>
      <c r="AG16" s="61"/>
      <c r="AH16" s="64"/>
      <c r="AI16" s="42"/>
    </row>
    <row r="17" spans="1:35" ht="24.95" customHeight="1" thickBot="1" x14ac:dyDescent="0.25">
      <c r="A17" s="43"/>
      <c r="B17" s="22" t="s">
        <v>418</v>
      </c>
      <c r="C17" s="50"/>
      <c r="D17" s="45"/>
      <c r="E17" s="38"/>
      <c r="F17" s="38"/>
      <c r="G17" s="38"/>
      <c r="H17" s="38"/>
      <c r="I17" s="38"/>
      <c r="J17" s="38"/>
      <c r="K17" s="38"/>
      <c r="L17" s="38"/>
      <c r="M17" s="38"/>
      <c r="N17" s="38"/>
      <c r="O17" s="38"/>
      <c r="P17" s="38"/>
      <c r="Q17" s="38"/>
      <c r="R17" s="38"/>
      <c r="S17" s="38"/>
      <c r="T17" s="38"/>
      <c r="U17" s="38"/>
      <c r="V17" s="38"/>
      <c r="W17" s="38"/>
      <c r="X17" s="38"/>
      <c r="Y17" s="38"/>
      <c r="Z17" s="38"/>
      <c r="AA17" s="38"/>
      <c r="AB17" s="38"/>
      <c r="AC17" s="40"/>
      <c r="AD17" s="53"/>
      <c r="AE17" s="56"/>
      <c r="AF17" s="59"/>
      <c r="AG17" s="62"/>
      <c r="AH17" s="65"/>
      <c r="AI17" s="43"/>
    </row>
    <row r="18" spans="1:35" ht="24.95" customHeight="1" x14ac:dyDescent="0.2">
      <c r="A18" s="41" t="s">
        <v>10</v>
      </c>
      <c r="B18" s="11" t="s">
        <v>272</v>
      </c>
      <c r="C18" s="48" t="s">
        <v>219</v>
      </c>
      <c r="D18" s="14" t="s">
        <v>53</v>
      </c>
      <c r="E18" s="15"/>
      <c r="F18" s="15" t="s">
        <v>53</v>
      </c>
      <c r="G18" s="15" t="s">
        <v>53</v>
      </c>
      <c r="H18" s="15" t="s">
        <v>53</v>
      </c>
      <c r="I18" s="15" t="s">
        <v>53</v>
      </c>
      <c r="J18" s="15" t="s">
        <v>53</v>
      </c>
      <c r="K18" s="15" t="s">
        <v>53</v>
      </c>
      <c r="L18" s="15" t="s">
        <v>53</v>
      </c>
      <c r="M18" s="15" t="s">
        <v>53</v>
      </c>
      <c r="N18" s="15" t="s">
        <v>53</v>
      </c>
      <c r="O18" s="15" t="s">
        <v>53</v>
      </c>
      <c r="P18" s="15" t="s">
        <v>53</v>
      </c>
      <c r="Q18" s="15" t="s">
        <v>53</v>
      </c>
      <c r="R18" s="15" t="s">
        <v>53</v>
      </c>
      <c r="S18" s="15" t="s">
        <v>53</v>
      </c>
      <c r="T18" s="15" t="s">
        <v>53</v>
      </c>
      <c r="U18" s="15" t="s">
        <v>53</v>
      </c>
      <c r="V18" s="15" t="s">
        <v>53</v>
      </c>
      <c r="W18" s="15" t="s">
        <v>53</v>
      </c>
      <c r="X18" s="15" t="s">
        <v>53</v>
      </c>
      <c r="Y18" s="15" t="s">
        <v>53</v>
      </c>
      <c r="Z18" s="15" t="s">
        <v>53</v>
      </c>
      <c r="AA18" s="15" t="s">
        <v>53</v>
      </c>
      <c r="AB18" s="15" t="s">
        <v>53</v>
      </c>
      <c r="AC18" s="15" t="s">
        <v>53</v>
      </c>
      <c r="AD18" s="51">
        <v>25</v>
      </c>
      <c r="AE18" s="54">
        <v>0</v>
      </c>
      <c r="AF18" s="57">
        <v>1461</v>
      </c>
      <c r="AG18" s="60">
        <v>0.24699074074074076</v>
      </c>
      <c r="AH18" s="63">
        <v>3</v>
      </c>
      <c r="AI18" s="41" t="s">
        <v>6</v>
      </c>
    </row>
    <row r="19" spans="1:35" ht="24.95" customHeight="1" x14ac:dyDescent="0.2">
      <c r="A19" s="42"/>
      <c r="B19" s="17" t="s">
        <v>269</v>
      </c>
      <c r="C19" s="49"/>
      <c r="D19" s="44">
        <v>12</v>
      </c>
      <c r="E19" s="37" t="b">
        <v>0</v>
      </c>
      <c r="F19" s="37">
        <v>16</v>
      </c>
      <c r="G19" s="37">
        <v>18</v>
      </c>
      <c r="H19" s="37">
        <v>22</v>
      </c>
      <c r="I19" s="37">
        <v>24</v>
      </c>
      <c r="J19" s="37">
        <v>28</v>
      </c>
      <c r="K19" s="37">
        <v>32</v>
      </c>
      <c r="L19" s="37">
        <v>34</v>
      </c>
      <c r="M19" s="37">
        <v>36</v>
      </c>
      <c r="N19" s="37">
        <v>42</v>
      </c>
      <c r="O19" s="37">
        <v>52</v>
      </c>
      <c r="P19" s="37">
        <v>54</v>
      </c>
      <c r="Q19" s="37">
        <v>66</v>
      </c>
      <c r="R19" s="37">
        <v>68</v>
      </c>
      <c r="S19" s="37">
        <v>72</v>
      </c>
      <c r="T19" s="37">
        <v>74</v>
      </c>
      <c r="U19" s="37">
        <v>76</v>
      </c>
      <c r="V19" s="37">
        <v>84</v>
      </c>
      <c r="W19" s="37">
        <v>86</v>
      </c>
      <c r="X19" s="37">
        <v>88</v>
      </c>
      <c r="Y19" s="37">
        <v>92</v>
      </c>
      <c r="Z19" s="37">
        <v>94</v>
      </c>
      <c r="AA19" s="37">
        <v>96</v>
      </c>
      <c r="AB19" s="37">
        <v>97</v>
      </c>
      <c r="AC19" s="39">
        <v>98</v>
      </c>
      <c r="AD19" s="52"/>
      <c r="AE19" s="55"/>
      <c r="AF19" s="58"/>
      <c r="AG19" s="61"/>
      <c r="AH19" s="64"/>
      <c r="AI19" s="42"/>
    </row>
    <row r="20" spans="1:35" ht="24.95" customHeight="1" thickBot="1" x14ac:dyDescent="0.25">
      <c r="A20" s="43"/>
      <c r="B20" s="22" t="s">
        <v>270</v>
      </c>
      <c r="C20" s="50"/>
      <c r="D20" s="45"/>
      <c r="E20" s="38"/>
      <c r="F20" s="38"/>
      <c r="G20" s="38"/>
      <c r="H20" s="38"/>
      <c r="I20" s="38"/>
      <c r="J20" s="38"/>
      <c r="K20" s="38"/>
      <c r="L20" s="38"/>
      <c r="M20" s="38"/>
      <c r="N20" s="38"/>
      <c r="O20" s="38"/>
      <c r="P20" s="38"/>
      <c r="Q20" s="38"/>
      <c r="R20" s="38"/>
      <c r="S20" s="38"/>
      <c r="T20" s="38"/>
      <c r="U20" s="38"/>
      <c r="V20" s="38"/>
      <c r="W20" s="38"/>
      <c r="X20" s="38"/>
      <c r="Y20" s="38"/>
      <c r="Z20" s="38"/>
      <c r="AA20" s="38"/>
      <c r="AB20" s="38"/>
      <c r="AC20" s="40"/>
      <c r="AD20" s="53"/>
      <c r="AE20" s="56"/>
      <c r="AF20" s="59"/>
      <c r="AG20" s="62"/>
      <c r="AH20" s="65"/>
      <c r="AI20" s="43"/>
    </row>
    <row r="21" spans="1:35" ht="24.95" customHeight="1" x14ac:dyDescent="0.2">
      <c r="A21" s="41" t="s">
        <v>11</v>
      </c>
      <c r="B21" s="11" t="s">
        <v>409</v>
      </c>
      <c r="C21" s="48" t="s">
        <v>224</v>
      </c>
      <c r="D21" s="33" t="s">
        <v>53</v>
      </c>
      <c r="E21" s="15" t="s">
        <v>53</v>
      </c>
      <c r="F21" s="15" t="s">
        <v>53</v>
      </c>
      <c r="G21" s="15" t="s">
        <v>53</v>
      </c>
      <c r="H21" s="15" t="s">
        <v>53</v>
      </c>
      <c r="I21" s="15" t="s">
        <v>53</v>
      </c>
      <c r="J21" s="15" t="s">
        <v>53</v>
      </c>
      <c r="K21" s="15" t="s">
        <v>53</v>
      </c>
      <c r="L21" s="15" t="s">
        <v>53</v>
      </c>
      <c r="M21" s="15" t="s">
        <v>53</v>
      </c>
      <c r="N21" s="15" t="s">
        <v>53</v>
      </c>
      <c r="O21" s="15" t="s">
        <v>53</v>
      </c>
      <c r="P21" s="15" t="s">
        <v>53</v>
      </c>
      <c r="Q21" s="15" t="s">
        <v>53</v>
      </c>
      <c r="R21" s="15" t="s">
        <v>53</v>
      </c>
      <c r="S21" s="15" t="s">
        <v>53</v>
      </c>
      <c r="T21" s="15" t="s">
        <v>53</v>
      </c>
      <c r="U21" s="15" t="s">
        <v>53</v>
      </c>
      <c r="V21" s="15"/>
      <c r="W21" s="15" t="s">
        <v>53</v>
      </c>
      <c r="X21" s="15" t="s">
        <v>53</v>
      </c>
      <c r="Y21" s="15" t="s">
        <v>53</v>
      </c>
      <c r="Z21" s="15" t="s">
        <v>53</v>
      </c>
      <c r="AA21" s="15" t="s">
        <v>53</v>
      </c>
      <c r="AB21" s="15" t="s">
        <v>53</v>
      </c>
      <c r="AC21" s="34" t="s">
        <v>53</v>
      </c>
      <c r="AD21" s="51">
        <v>25</v>
      </c>
      <c r="AE21" s="54">
        <v>0</v>
      </c>
      <c r="AF21" s="57">
        <v>1391</v>
      </c>
      <c r="AG21" s="60">
        <v>0.30277777777777776</v>
      </c>
      <c r="AH21" s="63">
        <v>1</v>
      </c>
      <c r="AI21" s="41" t="s">
        <v>7</v>
      </c>
    </row>
    <row r="22" spans="1:35" ht="24.95" customHeight="1" x14ac:dyDescent="0.2">
      <c r="A22" s="42"/>
      <c r="B22" s="17" t="s">
        <v>262</v>
      </c>
      <c r="C22" s="49"/>
      <c r="D22" s="44">
        <v>12</v>
      </c>
      <c r="E22" s="37">
        <v>14</v>
      </c>
      <c r="F22" s="37">
        <v>16</v>
      </c>
      <c r="G22" s="37">
        <v>18</v>
      </c>
      <c r="H22" s="37">
        <v>22</v>
      </c>
      <c r="I22" s="37">
        <v>24</v>
      </c>
      <c r="J22" s="37">
        <v>28</v>
      </c>
      <c r="K22" s="37">
        <v>32</v>
      </c>
      <c r="L22" s="37">
        <v>34</v>
      </c>
      <c r="M22" s="37">
        <v>36</v>
      </c>
      <c r="N22" s="37">
        <v>42</v>
      </c>
      <c r="O22" s="37">
        <v>52</v>
      </c>
      <c r="P22" s="37">
        <v>54</v>
      </c>
      <c r="Q22" s="37">
        <v>66</v>
      </c>
      <c r="R22" s="37">
        <v>68</v>
      </c>
      <c r="S22" s="37">
        <v>72</v>
      </c>
      <c r="T22" s="37">
        <v>74</v>
      </c>
      <c r="U22" s="37">
        <v>76</v>
      </c>
      <c r="V22" s="37" t="b">
        <v>0</v>
      </c>
      <c r="W22" s="37">
        <v>86</v>
      </c>
      <c r="X22" s="37">
        <v>88</v>
      </c>
      <c r="Y22" s="37">
        <v>92</v>
      </c>
      <c r="Z22" s="37">
        <v>94</v>
      </c>
      <c r="AA22" s="37">
        <v>96</v>
      </c>
      <c r="AB22" s="37">
        <v>97</v>
      </c>
      <c r="AC22" s="39">
        <v>98</v>
      </c>
      <c r="AD22" s="52"/>
      <c r="AE22" s="55"/>
      <c r="AF22" s="58"/>
      <c r="AG22" s="61"/>
      <c r="AH22" s="64"/>
      <c r="AI22" s="42"/>
    </row>
    <row r="23" spans="1:35" ht="24.95" customHeight="1" thickBot="1" x14ac:dyDescent="0.25">
      <c r="A23" s="43"/>
      <c r="B23" s="22" t="s">
        <v>361</v>
      </c>
      <c r="C23" s="50"/>
      <c r="D23" s="45"/>
      <c r="E23" s="38"/>
      <c r="F23" s="38"/>
      <c r="G23" s="38"/>
      <c r="H23" s="38"/>
      <c r="I23" s="38"/>
      <c r="J23" s="38"/>
      <c r="K23" s="38"/>
      <c r="L23" s="38"/>
      <c r="M23" s="38"/>
      <c r="N23" s="38"/>
      <c r="O23" s="38"/>
      <c r="P23" s="38"/>
      <c r="Q23" s="38"/>
      <c r="R23" s="38"/>
      <c r="S23" s="38"/>
      <c r="T23" s="38"/>
      <c r="U23" s="38"/>
      <c r="V23" s="38"/>
      <c r="W23" s="38"/>
      <c r="X23" s="38"/>
      <c r="Y23" s="38"/>
      <c r="Z23" s="38"/>
      <c r="AA23" s="38"/>
      <c r="AB23" s="38"/>
      <c r="AC23" s="40"/>
      <c r="AD23" s="53"/>
      <c r="AE23" s="56"/>
      <c r="AF23" s="59"/>
      <c r="AG23" s="62"/>
      <c r="AH23" s="65"/>
      <c r="AI23" s="43"/>
    </row>
    <row r="24" spans="1:35" ht="24.95" customHeight="1" x14ac:dyDescent="0.2">
      <c r="A24" s="41" t="s">
        <v>12</v>
      </c>
      <c r="B24" s="11" t="s">
        <v>410</v>
      </c>
      <c r="C24" s="48" t="s">
        <v>240</v>
      </c>
      <c r="D24" s="14" t="s">
        <v>53</v>
      </c>
      <c r="E24" s="15"/>
      <c r="F24" s="15" t="s">
        <v>53</v>
      </c>
      <c r="G24" s="15" t="s">
        <v>53</v>
      </c>
      <c r="H24" s="15" t="s">
        <v>53</v>
      </c>
      <c r="I24" s="15" t="s">
        <v>53</v>
      </c>
      <c r="J24" s="15" t="s">
        <v>53</v>
      </c>
      <c r="K24" s="15" t="s">
        <v>53</v>
      </c>
      <c r="L24" s="15" t="s">
        <v>53</v>
      </c>
      <c r="M24" s="15" t="s">
        <v>53</v>
      </c>
      <c r="N24" s="15" t="s">
        <v>53</v>
      </c>
      <c r="O24" s="15" t="s">
        <v>53</v>
      </c>
      <c r="P24" s="15" t="s">
        <v>53</v>
      </c>
      <c r="Q24" s="15" t="s">
        <v>53</v>
      </c>
      <c r="R24" s="15" t="s">
        <v>53</v>
      </c>
      <c r="S24" s="15" t="s">
        <v>53</v>
      </c>
      <c r="T24" s="15" t="s">
        <v>53</v>
      </c>
      <c r="U24" s="15" t="s">
        <v>53</v>
      </c>
      <c r="V24" s="15"/>
      <c r="W24" s="15" t="s">
        <v>53</v>
      </c>
      <c r="X24" s="15" t="s">
        <v>53</v>
      </c>
      <c r="Y24" s="15" t="s">
        <v>53</v>
      </c>
      <c r="Z24" s="15" t="s">
        <v>53</v>
      </c>
      <c r="AA24" s="15" t="s">
        <v>53</v>
      </c>
      <c r="AB24" s="15" t="s">
        <v>53</v>
      </c>
      <c r="AC24" s="15" t="s">
        <v>53</v>
      </c>
      <c r="AD24" s="51">
        <v>24</v>
      </c>
      <c r="AE24" s="54">
        <v>0</v>
      </c>
      <c r="AF24" s="57">
        <v>1377</v>
      </c>
      <c r="AG24" s="60">
        <v>0.27812500000000001</v>
      </c>
      <c r="AH24" s="63">
        <v>3</v>
      </c>
      <c r="AI24" s="41" t="s">
        <v>8</v>
      </c>
    </row>
    <row r="25" spans="1:35" ht="24.95" customHeight="1" x14ac:dyDescent="0.2">
      <c r="A25" s="42"/>
      <c r="B25" s="17" t="s">
        <v>411</v>
      </c>
      <c r="C25" s="49"/>
      <c r="D25" s="44">
        <v>12</v>
      </c>
      <c r="E25" s="37" t="b">
        <v>0</v>
      </c>
      <c r="F25" s="37">
        <v>16</v>
      </c>
      <c r="G25" s="37">
        <v>18</v>
      </c>
      <c r="H25" s="37">
        <v>22</v>
      </c>
      <c r="I25" s="37">
        <v>24</v>
      </c>
      <c r="J25" s="37">
        <v>28</v>
      </c>
      <c r="K25" s="37">
        <v>32</v>
      </c>
      <c r="L25" s="37">
        <v>34</v>
      </c>
      <c r="M25" s="37">
        <v>36</v>
      </c>
      <c r="N25" s="37">
        <v>42</v>
      </c>
      <c r="O25" s="37">
        <v>52</v>
      </c>
      <c r="P25" s="37">
        <v>54</v>
      </c>
      <c r="Q25" s="37">
        <v>66</v>
      </c>
      <c r="R25" s="37">
        <v>68</v>
      </c>
      <c r="S25" s="37">
        <v>72</v>
      </c>
      <c r="T25" s="37">
        <v>74</v>
      </c>
      <c r="U25" s="37">
        <v>76</v>
      </c>
      <c r="V25" s="37" t="b">
        <v>0</v>
      </c>
      <c r="W25" s="37">
        <v>86</v>
      </c>
      <c r="X25" s="37">
        <v>88</v>
      </c>
      <c r="Y25" s="37">
        <v>92</v>
      </c>
      <c r="Z25" s="37">
        <v>94</v>
      </c>
      <c r="AA25" s="37">
        <v>96</v>
      </c>
      <c r="AB25" s="37">
        <v>97</v>
      </c>
      <c r="AC25" s="39">
        <v>98</v>
      </c>
      <c r="AD25" s="52"/>
      <c r="AE25" s="55"/>
      <c r="AF25" s="58"/>
      <c r="AG25" s="61"/>
      <c r="AH25" s="64"/>
      <c r="AI25" s="42"/>
    </row>
    <row r="26" spans="1:35" ht="24.95" customHeight="1" thickBot="1" x14ac:dyDescent="0.25">
      <c r="A26" s="43"/>
      <c r="B26" s="22" t="s">
        <v>412</v>
      </c>
      <c r="C26" s="50"/>
      <c r="D26" s="45"/>
      <c r="E26" s="38"/>
      <c r="F26" s="38"/>
      <c r="G26" s="38"/>
      <c r="H26" s="38"/>
      <c r="I26" s="38"/>
      <c r="J26" s="38"/>
      <c r="K26" s="38"/>
      <c r="L26" s="38"/>
      <c r="M26" s="38"/>
      <c r="N26" s="38"/>
      <c r="O26" s="38"/>
      <c r="P26" s="38"/>
      <c r="Q26" s="38"/>
      <c r="R26" s="38"/>
      <c r="S26" s="38"/>
      <c r="T26" s="38"/>
      <c r="U26" s="38"/>
      <c r="V26" s="38"/>
      <c r="W26" s="38"/>
      <c r="X26" s="38"/>
      <c r="Y26" s="38"/>
      <c r="Z26" s="38"/>
      <c r="AA26" s="38"/>
      <c r="AB26" s="38"/>
      <c r="AC26" s="40"/>
      <c r="AD26" s="53"/>
      <c r="AE26" s="56"/>
      <c r="AF26" s="59"/>
      <c r="AG26" s="62"/>
      <c r="AH26" s="65"/>
      <c r="AI26" s="43"/>
    </row>
    <row r="27" spans="1:35" ht="24.95" customHeight="1" x14ac:dyDescent="0.2">
      <c r="A27" s="41" t="s">
        <v>13</v>
      </c>
      <c r="B27" s="11" t="s">
        <v>422</v>
      </c>
      <c r="C27" s="48" t="s">
        <v>245</v>
      </c>
      <c r="D27" s="14" t="s">
        <v>53</v>
      </c>
      <c r="E27" s="15"/>
      <c r="F27" s="15" t="s">
        <v>53</v>
      </c>
      <c r="G27" s="15" t="s">
        <v>53</v>
      </c>
      <c r="H27" s="15" t="s">
        <v>53</v>
      </c>
      <c r="I27" s="15" t="s">
        <v>53</v>
      </c>
      <c r="J27" s="15" t="s">
        <v>53</v>
      </c>
      <c r="K27" s="15" t="s">
        <v>53</v>
      </c>
      <c r="L27" s="15"/>
      <c r="M27" s="15" t="s">
        <v>53</v>
      </c>
      <c r="N27" s="15" t="s">
        <v>53</v>
      </c>
      <c r="O27" s="15" t="s">
        <v>53</v>
      </c>
      <c r="P27" s="15" t="s">
        <v>53</v>
      </c>
      <c r="Q27" s="15" t="s">
        <v>53</v>
      </c>
      <c r="R27" s="15" t="s">
        <v>53</v>
      </c>
      <c r="S27" s="15" t="s">
        <v>53</v>
      </c>
      <c r="T27" s="15" t="s">
        <v>53</v>
      </c>
      <c r="U27" s="15" t="s">
        <v>53</v>
      </c>
      <c r="V27" s="15"/>
      <c r="W27" s="15" t="s">
        <v>53</v>
      </c>
      <c r="X27" s="15" t="s">
        <v>53</v>
      </c>
      <c r="Y27" s="15" t="s">
        <v>53</v>
      </c>
      <c r="Z27" s="15" t="s">
        <v>53</v>
      </c>
      <c r="AA27" s="15" t="s">
        <v>53</v>
      </c>
      <c r="AB27" s="15" t="s">
        <v>53</v>
      </c>
      <c r="AC27" s="15" t="s">
        <v>53</v>
      </c>
      <c r="AD27" s="51">
        <v>23</v>
      </c>
      <c r="AE27" s="54">
        <v>0</v>
      </c>
      <c r="AF27" s="57">
        <v>1343</v>
      </c>
      <c r="AG27" s="60">
        <v>0.33159722222222221</v>
      </c>
      <c r="AH27" s="63">
        <v>1</v>
      </c>
      <c r="AI27" s="41" t="s">
        <v>14</v>
      </c>
    </row>
    <row r="28" spans="1:35" ht="24.95" customHeight="1" x14ac:dyDescent="0.2">
      <c r="A28" s="42"/>
      <c r="B28" s="17" t="s">
        <v>423</v>
      </c>
      <c r="C28" s="49"/>
      <c r="D28" s="44">
        <v>12</v>
      </c>
      <c r="E28" s="37" t="b">
        <v>0</v>
      </c>
      <c r="F28" s="37">
        <v>16</v>
      </c>
      <c r="G28" s="37">
        <v>18</v>
      </c>
      <c r="H28" s="37">
        <v>22</v>
      </c>
      <c r="I28" s="37">
        <v>24</v>
      </c>
      <c r="J28" s="37">
        <v>28</v>
      </c>
      <c r="K28" s="37">
        <v>32</v>
      </c>
      <c r="L28" s="37" t="b">
        <v>0</v>
      </c>
      <c r="M28" s="37">
        <v>36</v>
      </c>
      <c r="N28" s="37">
        <v>42</v>
      </c>
      <c r="O28" s="37">
        <v>52</v>
      </c>
      <c r="P28" s="37">
        <v>54</v>
      </c>
      <c r="Q28" s="37">
        <v>66</v>
      </c>
      <c r="R28" s="37">
        <v>68</v>
      </c>
      <c r="S28" s="37">
        <v>72</v>
      </c>
      <c r="T28" s="37">
        <v>74</v>
      </c>
      <c r="U28" s="37">
        <v>76</v>
      </c>
      <c r="V28" s="37" t="b">
        <v>0</v>
      </c>
      <c r="W28" s="37">
        <v>86</v>
      </c>
      <c r="X28" s="37">
        <v>88</v>
      </c>
      <c r="Y28" s="37">
        <v>92</v>
      </c>
      <c r="Z28" s="37">
        <v>94</v>
      </c>
      <c r="AA28" s="37">
        <v>96</v>
      </c>
      <c r="AB28" s="37">
        <v>97</v>
      </c>
      <c r="AC28" s="39">
        <v>98</v>
      </c>
      <c r="AD28" s="52"/>
      <c r="AE28" s="55"/>
      <c r="AF28" s="58"/>
      <c r="AG28" s="61"/>
      <c r="AH28" s="64"/>
      <c r="AI28" s="42"/>
    </row>
    <row r="29" spans="1:35" ht="24.95" customHeight="1" thickBot="1" x14ac:dyDescent="0.25">
      <c r="A29" s="43"/>
      <c r="B29" s="22" t="s">
        <v>424</v>
      </c>
      <c r="C29" s="50"/>
      <c r="D29" s="45"/>
      <c r="E29" s="38"/>
      <c r="F29" s="38"/>
      <c r="G29" s="38"/>
      <c r="H29" s="38"/>
      <c r="I29" s="38"/>
      <c r="J29" s="38"/>
      <c r="K29" s="38"/>
      <c r="L29" s="38"/>
      <c r="M29" s="38"/>
      <c r="N29" s="38"/>
      <c r="O29" s="38"/>
      <c r="P29" s="38"/>
      <c r="Q29" s="38"/>
      <c r="R29" s="38"/>
      <c r="S29" s="38"/>
      <c r="T29" s="38"/>
      <c r="U29" s="38"/>
      <c r="V29" s="38"/>
      <c r="W29" s="38"/>
      <c r="X29" s="38"/>
      <c r="Y29" s="38"/>
      <c r="Z29" s="38"/>
      <c r="AA29" s="38"/>
      <c r="AB29" s="38"/>
      <c r="AC29" s="40"/>
      <c r="AD29" s="53"/>
      <c r="AE29" s="56"/>
      <c r="AF29" s="59"/>
      <c r="AG29" s="62"/>
      <c r="AH29" s="65"/>
      <c r="AI29" s="43"/>
    </row>
    <row r="30" spans="1:35" ht="24.95" customHeight="1" x14ac:dyDescent="0.2">
      <c r="A30" s="41" t="s">
        <v>14</v>
      </c>
      <c r="B30" s="11" t="s">
        <v>426</v>
      </c>
      <c r="C30" s="48" t="s">
        <v>382</v>
      </c>
      <c r="D30" s="14"/>
      <c r="E30" s="15"/>
      <c r="F30" s="15" t="s">
        <v>53</v>
      </c>
      <c r="G30" s="15" t="s">
        <v>53</v>
      </c>
      <c r="H30" s="15" t="s">
        <v>53</v>
      </c>
      <c r="I30" s="15" t="s">
        <v>53</v>
      </c>
      <c r="J30" s="15" t="s">
        <v>53</v>
      </c>
      <c r="K30" s="15" t="s">
        <v>53</v>
      </c>
      <c r="L30" s="15"/>
      <c r="M30" s="15" t="s">
        <v>53</v>
      </c>
      <c r="N30" s="15" t="s">
        <v>53</v>
      </c>
      <c r="O30" s="15" t="s">
        <v>53</v>
      </c>
      <c r="P30" s="15" t="s">
        <v>53</v>
      </c>
      <c r="Q30" s="15" t="s">
        <v>53</v>
      </c>
      <c r="R30" s="15" t="s">
        <v>53</v>
      </c>
      <c r="S30" s="15" t="s">
        <v>53</v>
      </c>
      <c r="T30" s="15" t="s">
        <v>53</v>
      </c>
      <c r="U30" s="15" t="s">
        <v>53</v>
      </c>
      <c r="V30" s="15"/>
      <c r="W30" s="15" t="s">
        <v>53</v>
      </c>
      <c r="X30" s="15" t="s">
        <v>53</v>
      </c>
      <c r="Y30" s="15" t="s">
        <v>53</v>
      </c>
      <c r="Z30" s="15" t="s">
        <v>53</v>
      </c>
      <c r="AA30" s="15" t="s">
        <v>53</v>
      </c>
      <c r="AB30" s="15" t="s">
        <v>53</v>
      </c>
      <c r="AC30" s="15" t="s">
        <v>53</v>
      </c>
      <c r="AD30" s="51">
        <v>22</v>
      </c>
      <c r="AE30" s="54">
        <v>0</v>
      </c>
      <c r="AF30" s="57">
        <v>1331</v>
      </c>
      <c r="AG30" s="60">
        <v>0.31796296296296295</v>
      </c>
      <c r="AH30" s="63">
        <v>1</v>
      </c>
      <c r="AI30" s="41" t="s">
        <v>16</v>
      </c>
    </row>
    <row r="31" spans="1:35" ht="24.95" customHeight="1" x14ac:dyDescent="0.2">
      <c r="A31" s="42"/>
      <c r="B31" s="17" t="s">
        <v>226</v>
      </c>
      <c r="C31" s="49"/>
      <c r="D31" s="44" t="b">
        <v>0</v>
      </c>
      <c r="E31" s="37" t="b">
        <v>0</v>
      </c>
      <c r="F31" s="37">
        <v>16</v>
      </c>
      <c r="G31" s="37">
        <v>18</v>
      </c>
      <c r="H31" s="37">
        <v>22</v>
      </c>
      <c r="I31" s="37">
        <v>24</v>
      </c>
      <c r="J31" s="37">
        <v>28</v>
      </c>
      <c r="K31" s="37">
        <v>32</v>
      </c>
      <c r="L31" s="37" t="b">
        <v>0</v>
      </c>
      <c r="M31" s="37">
        <v>36</v>
      </c>
      <c r="N31" s="37">
        <v>42</v>
      </c>
      <c r="O31" s="37">
        <v>52</v>
      </c>
      <c r="P31" s="37">
        <v>54</v>
      </c>
      <c r="Q31" s="37">
        <v>66</v>
      </c>
      <c r="R31" s="37">
        <v>68</v>
      </c>
      <c r="S31" s="37">
        <v>72</v>
      </c>
      <c r="T31" s="37">
        <v>74</v>
      </c>
      <c r="U31" s="37">
        <v>76</v>
      </c>
      <c r="V31" s="37" t="b">
        <v>0</v>
      </c>
      <c r="W31" s="37">
        <v>86</v>
      </c>
      <c r="X31" s="37">
        <v>88</v>
      </c>
      <c r="Y31" s="37">
        <v>92</v>
      </c>
      <c r="Z31" s="37">
        <v>94</v>
      </c>
      <c r="AA31" s="37">
        <v>96</v>
      </c>
      <c r="AB31" s="37">
        <v>97</v>
      </c>
      <c r="AC31" s="39">
        <v>98</v>
      </c>
      <c r="AD31" s="52"/>
      <c r="AE31" s="55"/>
      <c r="AF31" s="58"/>
      <c r="AG31" s="61"/>
      <c r="AH31" s="64"/>
      <c r="AI31" s="42"/>
    </row>
    <row r="32" spans="1:35" ht="24.95" customHeight="1" thickBot="1" x14ac:dyDescent="0.25">
      <c r="A32" s="43"/>
      <c r="B32" s="22" t="s">
        <v>225</v>
      </c>
      <c r="C32" s="50"/>
      <c r="D32" s="45"/>
      <c r="E32" s="38"/>
      <c r="F32" s="38"/>
      <c r="G32" s="38"/>
      <c r="H32" s="38"/>
      <c r="I32" s="38"/>
      <c r="J32" s="38"/>
      <c r="K32" s="38"/>
      <c r="L32" s="38"/>
      <c r="M32" s="38"/>
      <c r="N32" s="38"/>
      <c r="O32" s="38"/>
      <c r="P32" s="38"/>
      <c r="Q32" s="38"/>
      <c r="R32" s="38"/>
      <c r="S32" s="38"/>
      <c r="T32" s="38"/>
      <c r="U32" s="38"/>
      <c r="V32" s="38"/>
      <c r="W32" s="38"/>
      <c r="X32" s="38"/>
      <c r="Y32" s="38"/>
      <c r="Z32" s="38"/>
      <c r="AA32" s="38"/>
      <c r="AB32" s="38"/>
      <c r="AC32" s="40"/>
      <c r="AD32" s="53"/>
      <c r="AE32" s="56"/>
      <c r="AF32" s="59"/>
      <c r="AG32" s="62"/>
      <c r="AH32" s="65"/>
      <c r="AI32" s="43"/>
    </row>
    <row r="33" spans="1:35" ht="24.95" customHeight="1" x14ac:dyDescent="0.2">
      <c r="A33" s="41" t="s">
        <v>15</v>
      </c>
      <c r="B33" s="11" t="s">
        <v>419</v>
      </c>
      <c r="C33" s="48" t="s">
        <v>219</v>
      </c>
      <c r="D33" s="14" t="s">
        <v>53</v>
      </c>
      <c r="E33" s="15"/>
      <c r="F33" s="15"/>
      <c r="G33" s="15" t="s">
        <v>53</v>
      </c>
      <c r="H33" s="15" t="s">
        <v>53</v>
      </c>
      <c r="I33" s="15" t="s">
        <v>53</v>
      </c>
      <c r="J33" s="15" t="s">
        <v>53</v>
      </c>
      <c r="K33" s="15" t="s">
        <v>53</v>
      </c>
      <c r="L33" s="15" t="s">
        <v>53</v>
      </c>
      <c r="M33" s="15" t="s">
        <v>53</v>
      </c>
      <c r="N33" s="15" t="s">
        <v>53</v>
      </c>
      <c r="O33" s="15" t="s">
        <v>53</v>
      </c>
      <c r="P33" s="15" t="s">
        <v>53</v>
      </c>
      <c r="Q33" s="15" t="s">
        <v>53</v>
      </c>
      <c r="R33" s="15" t="s">
        <v>53</v>
      </c>
      <c r="S33" s="15" t="s">
        <v>53</v>
      </c>
      <c r="T33" s="15" t="s">
        <v>53</v>
      </c>
      <c r="U33" s="15" t="s">
        <v>53</v>
      </c>
      <c r="V33" s="15"/>
      <c r="W33" s="15" t="s">
        <v>53</v>
      </c>
      <c r="X33" s="15" t="s">
        <v>53</v>
      </c>
      <c r="Y33" s="15" t="s">
        <v>53</v>
      </c>
      <c r="Z33" s="15" t="s">
        <v>53</v>
      </c>
      <c r="AA33" s="15" t="s">
        <v>53</v>
      </c>
      <c r="AB33" s="15"/>
      <c r="AC33" s="16" t="s">
        <v>53</v>
      </c>
      <c r="AD33" s="51">
        <v>22</v>
      </c>
      <c r="AE33" s="54">
        <v>0</v>
      </c>
      <c r="AF33" s="57">
        <v>1264</v>
      </c>
      <c r="AG33" s="60">
        <v>0.28138888888888891</v>
      </c>
      <c r="AH33" s="63">
        <v>4</v>
      </c>
      <c r="AI33" s="41" t="s">
        <v>13</v>
      </c>
    </row>
    <row r="34" spans="1:35" ht="24.95" customHeight="1" x14ac:dyDescent="0.2">
      <c r="A34" s="42"/>
      <c r="B34" s="17" t="s">
        <v>420</v>
      </c>
      <c r="C34" s="49"/>
      <c r="D34" s="44">
        <v>12</v>
      </c>
      <c r="E34" s="37" t="b">
        <v>0</v>
      </c>
      <c r="F34" s="37" t="b">
        <v>0</v>
      </c>
      <c r="G34" s="37">
        <v>18</v>
      </c>
      <c r="H34" s="37">
        <v>22</v>
      </c>
      <c r="I34" s="37">
        <v>24</v>
      </c>
      <c r="J34" s="37">
        <v>28</v>
      </c>
      <c r="K34" s="37">
        <v>32</v>
      </c>
      <c r="L34" s="37">
        <v>34</v>
      </c>
      <c r="M34" s="37">
        <v>36</v>
      </c>
      <c r="N34" s="37">
        <v>42</v>
      </c>
      <c r="O34" s="37">
        <v>52</v>
      </c>
      <c r="P34" s="37">
        <v>54</v>
      </c>
      <c r="Q34" s="37">
        <v>66</v>
      </c>
      <c r="R34" s="37">
        <v>68</v>
      </c>
      <c r="S34" s="37">
        <v>72</v>
      </c>
      <c r="T34" s="37">
        <v>74</v>
      </c>
      <c r="U34" s="37">
        <v>76</v>
      </c>
      <c r="V34" s="37" t="b">
        <v>0</v>
      </c>
      <c r="W34" s="37">
        <v>86</v>
      </c>
      <c r="X34" s="37">
        <v>88</v>
      </c>
      <c r="Y34" s="37">
        <v>92</v>
      </c>
      <c r="Z34" s="37">
        <v>94</v>
      </c>
      <c r="AA34" s="37">
        <v>96</v>
      </c>
      <c r="AB34" s="37" t="b">
        <v>0</v>
      </c>
      <c r="AC34" s="39">
        <v>98</v>
      </c>
      <c r="AD34" s="52"/>
      <c r="AE34" s="55"/>
      <c r="AF34" s="58"/>
      <c r="AG34" s="61"/>
      <c r="AH34" s="64"/>
      <c r="AI34" s="42"/>
    </row>
    <row r="35" spans="1:35" ht="24.95" customHeight="1" thickBot="1" x14ac:dyDescent="0.25">
      <c r="A35" s="43"/>
      <c r="B35" s="22" t="s">
        <v>421</v>
      </c>
      <c r="C35" s="50"/>
      <c r="D35" s="45"/>
      <c r="E35" s="38"/>
      <c r="F35" s="38"/>
      <c r="G35" s="38"/>
      <c r="H35" s="38"/>
      <c r="I35" s="38"/>
      <c r="J35" s="38"/>
      <c r="K35" s="38"/>
      <c r="L35" s="38"/>
      <c r="M35" s="38"/>
      <c r="N35" s="38"/>
      <c r="O35" s="38"/>
      <c r="P35" s="38"/>
      <c r="Q35" s="38"/>
      <c r="R35" s="38"/>
      <c r="S35" s="38"/>
      <c r="T35" s="38"/>
      <c r="U35" s="38"/>
      <c r="V35" s="38"/>
      <c r="W35" s="38"/>
      <c r="X35" s="38"/>
      <c r="Y35" s="38"/>
      <c r="Z35" s="38"/>
      <c r="AA35" s="38"/>
      <c r="AB35" s="38"/>
      <c r="AC35" s="40"/>
      <c r="AD35" s="53"/>
      <c r="AE35" s="56"/>
      <c r="AF35" s="59"/>
      <c r="AG35" s="62"/>
      <c r="AH35" s="65"/>
      <c r="AI35" s="43"/>
    </row>
    <row r="36" spans="1:35" ht="24.95" customHeight="1" x14ac:dyDescent="0.2">
      <c r="A36" s="41" t="s">
        <v>16</v>
      </c>
      <c r="B36" s="11" t="s">
        <v>430</v>
      </c>
      <c r="C36" s="48" t="s">
        <v>60</v>
      </c>
      <c r="D36" s="14"/>
      <c r="E36" s="15"/>
      <c r="F36" s="15"/>
      <c r="G36" s="15"/>
      <c r="H36" s="15" t="s">
        <v>53</v>
      </c>
      <c r="I36" s="15"/>
      <c r="J36" s="15" t="s">
        <v>53</v>
      </c>
      <c r="K36" s="15" t="s">
        <v>53</v>
      </c>
      <c r="L36" s="15"/>
      <c r="M36" s="15" t="s">
        <v>53</v>
      </c>
      <c r="N36" s="15" t="s">
        <v>53</v>
      </c>
      <c r="O36" s="15" t="s">
        <v>53</v>
      </c>
      <c r="P36" s="15" t="s">
        <v>53</v>
      </c>
      <c r="Q36" s="15" t="s">
        <v>53</v>
      </c>
      <c r="R36" s="15" t="s">
        <v>53</v>
      </c>
      <c r="S36" s="15" t="s">
        <v>53</v>
      </c>
      <c r="T36" s="15" t="s">
        <v>53</v>
      </c>
      <c r="U36" s="15" t="s">
        <v>53</v>
      </c>
      <c r="V36" s="15" t="s">
        <v>53</v>
      </c>
      <c r="W36" s="15" t="s">
        <v>53</v>
      </c>
      <c r="X36" s="15" t="s">
        <v>53</v>
      </c>
      <c r="Y36" s="15"/>
      <c r="Z36" s="15" t="s">
        <v>53</v>
      </c>
      <c r="AA36" s="15" t="s">
        <v>53</v>
      </c>
      <c r="AB36" s="15" t="s">
        <v>53</v>
      </c>
      <c r="AC36" s="15" t="s">
        <v>53</v>
      </c>
      <c r="AD36" s="51">
        <v>19</v>
      </c>
      <c r="AE36" s="54">
        <v>16</v>
      </c>
      <c r="AF36" s="57">
        <v>1249</v>
      </c>
      <c r="AG36" s="60">
        <v>0.33899305555555559</v>
      </c>
      <c r="AH36" s="63">
        <v>1</v>
      </c>
      <c r="AI36" s="41" t="s">
        <v>18</v>
      </c>
    </row>
    <row r="37" spans="1:35" ht="24.95" customHeight="1" x14ac:dyDescent="0.2">
      <c r="A37" s="42"/>
      <c r="B37" s="17" t="s">
        <v>431</v>
      </c>
      <c r="C37" s="49"/>
      <c r="D37" s="44" t="b">
        <v>0</v>
      </c>
      <c r="E37" s="37" t="b">
        <v>0</v>
      </c>
      <c r="F37" s="37" t="b">
        <v>0</v>
      </c>
      <c r="G37" s="37" t="b">
        <v>0</v>
      </c>
      <c r="H37" s="37">
        <v>22</v>
      </c>
      <c r="I37" s="37" t="b">
        <v>0</v>
      </c>
      <c r="J37" s="37">
        <v>28</v>
      </c>
      <c r="K37" s="37">
        <v>32</v>
      </c>
      <c r="L37" s="37" t="b">
        <v>0</v>
      </c>
      <c r="M37" s="37">
        <v>36</v>
      </c>
      <c r="N37" s="37">
        <v>42</v>
      </c>
      <c r="O37" s="37">
        <v>52</v>
      </c>
      <c r="P37" s="37">
        <v>54</v>
      </c>
      <c r="Q37" s="37">
        <v>66</v>
      </c>
      <c r="R37" s="37">
        <v>68</v>
      </c>
      <c r="S37" s="37">
        <v>72</v>
      </c>
      <c r="T37" s="37">
        <v>74</v>
      </c>
      <c r="U37" s="37">
        <v>76</v>
      </c>
      <c r="V37" s="37">
        <v>84</v>
      </c>
      <c r="W37" s="37">
        <v>86</v>
      </c>
      <c r="X37" s="37">
        <v>88</v>
      </c>
      <c r="Y37" s="37" t="b">
        <v>0</v>
      </c>
      <c r="Z37" s="37">
        <v>94</v>
      </c>
      <c r="AA37" s="37">
        <v>96</v>
      </c>
      <c r="AB37" s="37">
        <v>97</v>
      </c>
      <c r="AC37" s="39">
        <v>98</v>
      </c>
      <c r="AD37" s="52"/>
      <c r="AE37" s="55"/>
      <c r="AF37" s="58"/>
      <c r="AG37" s="61"/>
      <c r="AH37" s="64"/>
      <c r="AI37" s="42"/>
    </row>
    <row r="38" spans="1:35" ht="24.95" customHeight="1" thickBot="1" x14ac:dyDescent="0.25">
      <c r="A38" s="43"/>
      <c r="B38" s="22" t="s">
        <v>432</v>
      </c>
      <c r="C38" s="50"/>
      <c r="D38" s="45"/>
      <c r="E38" s="38"/>
      <c r="F38" s="38"/>
      <c r="G38" s="38"/>
      <c r="H38" s="38"/>
      <c r="I38" s="38"/>
      <c r="J38" s="38"/>
      <c r="K38" s="38"/>
      <c r="L38" s="38"/>
      <c r="M38" s="38"/>
      <c r="N38" s="38"/>
      <c r="O38" s="38"/>
      <c r="P38" s="38"/>
      <c r="Q38" s="38"/>
      <c r="R38" s="38"/>
      <c r="S38" s="38"/>
      <c r="T38" s="38"/>
      <c r="U38" s="38"/>
      <c r="V38" s="38"/>
      <c r="W38" s="38"/>
      <c r="X38" s="38"/>
      <c r="Y38" s="38"/>
      <c r="Z38" s="38"/>
      <c r="AA38" s="38"/>
      <c r="AB38" s="38"/>
      <c r="AC38" s="40"/>
      <c r="AD38" s="53"/>
      <c r="AE38" s="56"/>
      <c r="AF38" s="59"/>
      <c r="AG38" s="62"/>
      <c r="AH38" s="65"/>
      <c r="AI38" s="43"/>
    </row>
    <row r="39" spans="1:35" ht="24.95" customHeight="1" x14ac:dyDescent="0.2">
      <c r="A39" s="41" t="s">
        <v>17</v>
      </c>
      <c r="B39" s="11" t="s">
        <v>416</v>
      </c>
      <c r="C39" s="48" t="s">
        <v>245</v>
      </c>
      <c r="D39" s="14" t="s">
        <v>53</v>
      </c>
      <c r="E39" s="15"/>
      <c r="F39" s="15"/>
      <c r="G39" s="15" t="s">
        <v>53</v>
      </c>
      <c r="H39" s="15" t="s">
        <v>53</v>
      </c>
      <c r="I39" s="15" t="s">
        <v>53</v>
      </c>
      <c r="J39" s="15" t="s">
        <v>53</v>
      </c>
      <c r="K39" s="15" t="s">
        <v>53</v>
      </c>
      <c r="L39" s="15"/>
      <c r="M39" s="15" t="s">
        <v>53</v>
      </c>
      <c r="N39" s="15" t="s">
        <v>53</v>
      </c>
      <c r="O39" s="15" t="s">
        <v>53</v>
      </c>
      <c r="P39" s="15" t="s">
        <v>53</v>
      </c>
      <c r="Q39" s="15" t="s">
        <v>53</v>
      </c>
      <c r="R39" s="15" t="s">
        <v>53</v>
      </c>
      <c r="S39" s="15" t="s">
        <v>53</v>
      </c>
      <c r="T39" s="15" t="s">
        <v>53</v>
      </c>
      <c r="U39" s="15" t="s">
        <v>53</v>
      </c>
      <c r="V39" s="15"/>
      <c r="W39" s="15" t="s">
        <v>53</v>
      </c>
      <c r="X39" s="15" t="s">
        <v>53</v>
      </c>
      <c r="Y39" s="15"/>
      <c r="Z39" s="15" t="s">
        <v>53</v>
      </c>
      <c r="AA39" s="15" t="s">
        <v>53</v>
      </c>
      <c r="AB39" s="15"/>
      <c r="AC39" s="16" t="s">
        <v>53</v>
      </c>
      <c r="AD39" s="51">
        <v>20</v>
      </c>
      <c r="AE39" s="54">
        <v>0</v>
      </c>
      <c r="AF39" s="57">
        <v>1138</v>
      </c>
      <c r="AG39" s="60">
        <v>0.2912615740740741</v>
      </c>
      <c r="AH39" s="63">
        <v>2</v>
      </c>
      <c r="AI39" s="41" t="s">
        <v>11</v>
      </c>
    </row>
    <row r="40" spans="1:35" ht="24.95" customHeight="1" x14ac:dyDescent="0.2">
      <c r="A40" s="42"/>
      <c r="B40" s="17" t="s">
        <v>290</v>
      </c>
      <c r="C40" s="49"/>
      <c r="D40" s="44">
        <v>12</v>
      </c>
      <c r="E40" s="37" t="b">
        <v>0</v>
      </c>
      <c r="F40" s="37" t="b">
        <v>0</v>
      </c>
      <c r="G40" s="37">
        <v>18</v>
      </c>
      <c r="H40" s="37">
        <v>22</v>
      </c>
      <c r="I40" s="37">
        <v>24</v>
      </c>
      <c r="J40" s="37">
        <v>28</v>
      </c>
      <c r="K40" s="37">
        <v>32</v>
      </c>
      <c r="L40" s="37" t="b">
        <v>0</v>
      </c>
      <c r="M40" s="37">
        <v>36</v>
      </c>
      <c r="N40" s="37">
        <v>42</v>
      </c>
      <c r="O40" s="37">
        <v>52</v>
      </c>
      <c r="P40" s="37">
        <v>54</v>
      </c>
      <c r="Q40" s="37">
        <v>66</v>
      </c>
      <c r="R40" s="37">
        <v>68</v>
      </c>
      <c r="S40" s="37">
        <v>72</v>
      </c>
      <c r="T40" s="37">
        <v>74</v>
      </c>
      <c r="U40" s="37">
        <v>76</v>
      </c>
      <c r="V40" s="37" t="b">
        <v>0</v>
      </c>
      <c r="W40" s="37">
        <v>86</v>
      </c>
      <c r="X40" s="37">
        <v>88</v>
      </c>
      <c r="Y40" s="37" t="b">
        <v>0</v>
      </c>
      <c r="Z40" s="37">
        <v>94</v>
      </c>
      <c r="AA40" s="37">
        <v>96</v>
      </c>
      <c r="AB40" s="37" t="b">
        <v>0</v>
      </c>
      <c r="AC40" s="39">
        <v>98</v>
      </c>
      <c r="AD40" s="52"/>
      <c r="AE40" s="55"/>
      <c r="AF40" s="58"/>
      <c r="AG40" s="61"/>
      <c r="AH40" s="64"/>
      <c r="AI40" s="42"/>
    </row>
    <row r="41" spans="1:35" ht="24.95" customHeight="1" thickBot="1" x14ac:dyDescent="0.25">
      <c r="A41" s="43"/>
      <c r="B41" s="22" t="s">
        <v>357</v>
      </c>
      <c r="C41" s="50"/>
      <c r="D41" s="45"/>
      <c r="E41" s="38"/>
      <c r="F41" s="38"/>
      <c r="G41" s="38"/>
      <c r="H41" s="38"/>
      <c r="I41" s="38"/>
      <c r="J41" s="38"/>
      <c r="K41" s="38"/>
      <c r="L41" s="38"/>
      <c r="M41" s="38"/>
      <c r="N41" s="38"/>
      <c r="O41" s="38"/>
      <c r="P41" s="38"/>
      <c r="Q41" s="38"/>
      <c r="R41" s="38"/>
      <c r="S41" s="38"/>
      <c r="T41" s="38"/>
      <c r="U41" s="38"/>
      <c r="V41" s="38"/>
      <c r="W41" s="38"/>
      <c r="X41" s="38"/>
      <c r="Y41" s="38"/>
      <c r="Z41" s="38"/>
      <c r="AA41" s="38"/>
      <c r="AB41" s="38"/>
      <c r="AC41" s="40"/>
      <c r="AD41" s="53"/>
      <c r="AE41" s="56"/>
      <c r="AF41" s="59"/>
      <c r="AG41" s="62"/>
      <c r="AH41" s="65"/>
      <c r="AI41" s="43"/>
    </row>
    <row r="42" spans="1:35" ht="24.95" customHeight="1" x14ac:dyDescent="0.2">
      <c r="A42" s="41" t="s">
        <v>18</v>
      </c>
      <c r="B42" s="11" t="s">
        <v>70</v>
      </c>
      <c r="C42" s="48" t="s">
        <v>231</v>
      </c>
      <c r="D42" s="14"/>
      <c r="E42" s="15"/>
      <c r="F42" s="15" t="s">
        <v>53</v>
      </c>
      <c r="G42" s="15" t="s">
        <v>53</v>
      </c>
      <c r="H42" s="15" t="s">
        <v>53</v>
      </c>
      <c r="I42" s="15" t="s">
        <v>53</v>
      </c>
      <c r="J42" s="15" t="s">
        <v>53</v>
      </c>
      <c r="K42" s="15" t="s">
        <v>53</v>
      </c>
      <c r="L42" s="15"/>
      <c r="M42" s="15"/>
      <c r="N42" s="15" t="s">
        <v>53</v>
      </c>
      <c r="O42" s="15" t="s">
        <v>53</v>
      </c>
      <c r="P42" s="15" t="s">
        <v>53</v>
      </c>
      <c r="Q42" s="15" t="s">
        <v>53</v>
      </c>
      <c r="R42" s="15" t="s">
        <v>53</v>
      </c>
      <c r="S42" s="15" t="s">
        <v>53</v>
      </c>
      <c r="T42" s="15" t="s">
        <v>53</v>
      </c>
      <c r="U42" s="15" t="s">
        <v>53</v>
      </c>
      <c r="V42" s="15"/>
      <c r="W42" s="15" t="s">
        <v>53</v>
      </c>
      <c r="X42" s="15" t="s">
        <v>53</v>
      </c>
      <c r="Y42" s="15"/>
      <c r="Z42" s="15" t="s">
        <v>53</v>
      </c>
      <c r="AA42" s="15" t="s">
        <v>53</v>
      </c>
      <c r="AB42" s="15"/>
      <c r="AC42" s="16" t="s">
        <v>53</v>
      </c>
      <c r="AD42" s="51">
        <v>19</v>
      </c>
      <c r="AE42" s="54">
        <v>0</v>
      </c>
      <c r="AF42" s="57">
        <v>1106</v>
      </c>
      <c r="AG42" s="60">
        <v>0.30217592592592596</v>
      </c>
      <c r="AH42" s="63">
        <v>1</v>
      </c>
      <c r="AI42" s="41" t="s">
        <v>20</v>
      </c>
    </row>
    <row r="43" spans="1:35" ht="24.95" customHeight="1" x14ac:dyDescent="0.2">
      <c r="A43" s="42"/>
      <c r="B43" s="17" t="s">
        <v>72</v>
      </c>
      <c r="C43" s="49"/>
      <c r="D43" s="44" t="b">
        <v>0</v>
      </c>
      <c r="E43" s="37" t="b">
        <v>0</v>
      </c>
      <c r="F43" s="37">
        <v>16</v>
      </c>
      <c r="G43" s="37">
        <v>18</v>
      </c>
      <c r="H43" s="37">
        <v>22</v>
      </c>
      <c r="I43" s="37">
        <v>24</v>
      </c>
      <c r="J43" s="37">
        <v>28</v>
      </c>
      <c r="K43" s="37">
        <v>32</v>
      </c>
      <c r="L43" s="37" t="b">
        <v>0</v>
      </c>
      <c r="M43" s="37" t="b">
        <v>0</v>
      </c>
      <c r="N43" s="37">
        <v>42</v>
      </c>
      <c r="O43" s="37">
        <v>52</v>
      </c>
      <c r="P43" s="37">
        <v>54</v>
      </c>
      <c r="Q43" s="37">
        <v>66</v>
      </c>
      <c r="R43" s="37">
        <v>68</v>
      </c>
      <c r="S43" s="37">
        <v>72</v>
      </c>
      <c r="T43" s="37">
        <v>74</v>
      </c>
      <c r="U43" s="37">
        <v>76</v>
      </c>
      <c r="V43" s="37" t="b">
        <v>0</v>
      </c>
      <c r="W43" s="37">
        <v>86</v>
      </c>
      <c r="X43" s="37">
        <v>88</v>
      </c>
      <c r="Y43" s="37" t="b">
        <v>0</v>
      </c>
      <c r="Z43" s="37">
        <v>94</v>
      </c>
      <c r="AA43" s="37">
        <v>96</v>
      </c>
      <c r="AB43" s="37" t="b">
        <v>0</v>
      </c>
      <c r="AC43" s="39">
        <v>98</v>
      </c>
      <c r="AD43" s="52"/>
      <c r="AE43" s="55"/>
      <c r="AF43" s="58"/>
      <c r="AG43" s="61"/>
      <c r="AH43" s="64"/>
      <c r="AI43" s="42"/>
    </row>
    <row r="44" spans="1:35" ht="24.95" customHeight="1" thickBot="1" x14ac:dyDescent="0.25">
      <c r="A44" s="43"/>
      <c r="B44" s="22" t="s">
        <v>73</v>
      </c>
      <c r="C44" s="50"/>
      <c r="D44" s="45"/>
      <c r="E44" s="38"/>
      <c r="F44" s="38"/>
      <c r="G44" s="38"/>
      <c r="H44" s="38"/>
      <c r="I44" s="38"/>
      <c r="J44" s="38"/>
      <c r="K44" s="38"/>
      <c r="L44" s="38"/>
      <c r="M44" s="38"/>
      <c r="N44" s="38"/>
      <c r="O44" s="38"/>
      <c r="P44" s="38"/>
      <c r="Q44" s="38"/>
      <c r="R44" s="38"/>
      <c r="S44" s="38"/>
      <c r="T44" s="38"/>
      <c r="U44" s="38"/>
      <c r="V44" s="38"/>
      <c r="W44" s="38"/>
      <c r="X44" s="38"/>
      <c r="Y44" s="38"/>
      <c r="Z44" s="38"/>
      <c r="AA44" s="38"/>
      <c r="AB44" s="38"/>
      <c r="AC44" s="40"/>
      <c r="AD44" s="53"/>
      <c r="AE44" s="56"/>
      <c r="AF44" s="59"/>
      <c r="AG44" s="62"/>
      <c r="AH44" s="65"/>
      <c r="AI44" s="43"/>
    </row>
    <row r="45" spans="1:35" ht="24.95" customHeight="1" x14ac:dyDescent="0.2">
      <c r="A45" s="41" t="s">
        <v>19</v>
      </c>
      <c r="B45" s="11" t="s">
        <v>413</v>
      </c>
      <c r="C45" s="48" t="s">
        <v>231</v>
      </c>
      <c r="D45" s="14"/>
      <c r="E45" s="15"/>
      <c r="F45" s="15" t="s">
        <v>53</v>
      </c>
      <c r="G45" s="15" t="s">
        <v>53</v>
      </c>
      <c r="H45" s="15"/>
      <c r="I45" s="15" t="s">
        <v>53</v>
      </c>
      <c r="J45" s="15"/>
      <c r="K45" s="15"/>
      <c r="L45" s="15"/>
      <c r="M45" s="15" t="s">
        <v>53</v>
      </c>
      <c r="N45" s="15" t="s">
        <v>53</v>
      </c>
      <c r="O45" s="15" t="s">
        <v>53</v>
      </c>
      <c r="P45" s="15" t="s">
        <v>53</v>
      </c>
      <c r="Q45" s="15" t="s">
        <v>53</v>
      </c>
      <c r="R45" s="15" t="s">
        <v>53</v>
      </c>
      <c r="S45" s="15" t="s">
        <v>53</v>
      </c>
      <c r="T45" s="15" t="s">
        <v>53</v>
      </c>
      <c r="U45" s="15" t="s">
        <v>53</v>
      </c>
      <c r="V45" s="15"/>
      <c r="W45" s="15" t="s">
        <v>53</v>
      </c>
      <c r="X45" s="15" t="s">
        <v>53</v>
      </c>
      <c r="Y45" s="15" t="s">
        <v>53</v>
      </c>
      <c r="Z45" s="15"/>
      <c r="AA45" s="15" t="s">
        <v>53</v>
      </c>
      <c r="AB45" s="15"/>
      <c r="AC45" s="16"/>
      <c r="AD45" s="51">
        <v>16</v>
      </c>
      <c r="AE45" s="54">
        <v>0</v>
      </c>
      <c r="AF45" s="57">
        <v>960</v>
      </c>
      <c r="AG45" s="60">
        <v>0.28123842592592591</v>
      </c>
      <c r="AH45" s="63">
        <v>2</v>
      </c>
      <c r="AI45" s="41" t="s">
        <v>10</v>
      </c>
    </row>
    <row r="46" spans="1:35" ht="24.95" customHeight="1" x14ac:dyDescent="0.2">
      <c r="A46" s="42"/>
      <c r="B46" s="17" t="s">
        <v>414</v>
      </c>
      <c r="C46" s="49"/>
      <c r="D46" s="44" t="b">
        <v>0</v>
      </c>
      <c r="E46" s="37" t="b">
        <v>0</v>
      </c>
      <c r="F46" s="37">
        <v>16</v>
      </c>
      <c r="G46" s="37">
        <v>18</v>
      </c>
      <c r="H46" s="37" t="b">
        <v>0</v>
      </c>
      <c r="I46" s="37">
        <v>24</v>
      </c>
      <c r="J46" s="37" t="b">
        <v>0</v>
      </c>
      <c r="K46" s="37" t="b">
        <v>0</v>
      </c>
      <c r="L46" s="37" t="b">
        <v>0</v>
      </c>
      <c r="M46" s="37">
        <v>36</v>
      </c>
      <c r="N46" s="37">
        <v>42</v>
      </c>
      <c r="O46" s="37">
        <v>52</v>
      </c>
      <c r="P46" s="37">
        <v>54</v>
      </c>
      <c r="Q46" s="37">
        <v>66</v>
      </c>
      <c r="R46" s="37">
        <v>68</v>
      </c>
      <c r="S46" s="37">
        <v>72</v>
      </c>
      <c r="T46" s="37">
        <v>74</v>
      </c>
      <c r="U46" s="37">
        <v>76</v>
      </c>
      <c r="V46" s="37" t="b">
        <v>0</v>
      </c>
      <c r="W46" s="37">
        <v>86</v>
      </c>
      <c r="X46" s="37">
        <v>88</v>
      </c>
      <c r="Y46" s="37">
        <v>92</v>
      </c>
      <c r="Z46" s="37" t="b">
        <v>0</v>
      </c>
      <c r="AA46" s="37">
        <v>96</v>
      </c>
      <c r="AB46" s="37" t="b">
        <v>0</v>
      </c>
      <c r="AC46" s="39" t="b">
        <v>0</v>
      </c>
      <c r="AD46" s="52"/>
      <c r="AE46" s="55"/>
      <c r="AF46" s="58"/>
      <c r="AG46" s="61"/>
      <c r="AH46" s="64"/>
      <c r="AI46" s="42"/>
    </row>
    <row r="47" spans="1:35" ht="24.95" customHeight="1" thickBot="1" x14ac:dyDescent="0.25">
      <c r="A47" s="43"/>
      <c r="B47" s="22" t="s">
        <v>415</v>
      </c>
      <c r="C47" s="50"/>
      <c r="D47" s="45"/>
      <c r="E47" s="38"/>
      <c r="F47" s="38"/>
      <c r="G47" s="38"/>
      <c r="H47" s="38"/>
      <c r="I47" s="38"/>
      <c r="J47" s="38"/>
      <c r="K47" s="38"/>
      <c r="L47" s="38"/>
      <c r="M47" s="38"/>
      <c r="N47" s="38"/>
      <c r="O47" s="38"/>
      <c r="P47" s="38"/>
      <c r="Q47" s="38"/>
      <c r="R47" s="38"/>
      <c r="S47" s="38"/>
      <c r="T47" s="38"/>
      <c r="U47" s="38"/>
      <c r="V47" s="38"/>
      <c r="W47" s="38"/>
      <c r="X47" s="38"/>
      <c r="Y47" s="38"/>
      <c r="Z47" s="38"/>
      <c r="AA47" s="38"/>
      <c r="AB47" s="38"/>
      <c r="AC47" s="40"/>
      <c r="AD47" s="53"/>
      <c r="AE47" s="56"/>
      <c r="AF47" s="59"/>
      <c r="AG47" s="62"/>
      <c r="AH47" s="65"/>
      <c r="AI47" s="43"/>
    </row>
    <row r="48" spans="1:35" ht="24.95" customHeight="1" x14ac:dyDescent="0.2">
      <c r="A48" s="41" t="s">
        <v>20</v>
      </c>
      <c r="B48" s="11" t="s">
        <v>427</v>
      </c>
      <c r="C48" s="48" t="s">
        <v>231</v>
      </c>
      <c r="D48" s="14"/>
      <c r="E48" s="15"/>
      <c r="F48" s="15"/>
      <c r="G48" s="15"/>
      <c r="H48" s="15" t="s">
        <v>53</v>
      </c>
      <c r="I48" s="15"/>
      <c r="J48" s="15" t="s">
        <v>53</v>
      </c>
      <c r="K48" s="15" t="s">
        <v>53</v>
      </c>
      <c r="L48" s="15"/>
      <c r="M48" s="15"/>
      <c r="N48" s="15" t="s">
        <v>53</v>
      </c>
      <c r="O48" s="15"/>
      <c r="P48" s="15"/>
      <c r="Q48" s="15" t="s">
        <v>53</v>
      </c>
      <c r="R48" s="15"/>
      <c r="S48" s="15" t="s">
        <v>53</v>
      </c>
      <c r="T48" s="15" t="s">
        <v>53</v>
      </c>
      <c r="U48" s="15" t="s">
        <v>53</v>
      </c>
      <c r="V48" s="15"/>
      <c r="W48" s="15"/>
      <c r="X48" s="15" t="s">
        <v>53</v>
      </c>
      <c r="Y48" s="15" t="s">
        <v>53</v>
      </c>
      <c r="Z48" s="15" t="s">
        <v>53</v>
      </c>
      <c r="AA48" s="15"/>
      <c r="AB48" s="15" t="s">
        <v>53</v>
      </c>
      <c r="AC48" s="16" t="s">
        <v>53</v>
      </c>
      <c r="AD48" s="51">
        <v>13</v>
      </c>
      <c r="AE48" s="54">
        <v>0</v>
      </c>
      <c r="AF48" s="57">
        <v>881</v>
      </c>
      <c r="AG48" s="60">
        <v>0.26689814814814816</v>
      </c>
      <c r="AH48" s="63">
        <v>3</v>
      </c>
      <c r="AI48" s="41" t="s">
        <v>17</v>
      </c>
    </row>
    <row r="49" spans="1:39" ht="24.95" customHeight="1" x14ac:dyDescent="0.2">
      <c r="A49" s="42"/>
      <c r="B49" s="17" t="s">
        <v>428</v>
      </c>
      <c r="C49" s="49"/>
      <c r="D49" s="44" t="b">
        <v>0</v>
      </c>
      <c r="E49" s="37" t="b">
        <v>0</v>
      </c>
      <c r="F49" s="37" t="b">
        <v>0</v>
      </c>
      <c r="G49" s="37" t="b">
        <v>0</v>
      </c>
      <c r="H49" s="37">
        <v>22</v>
      </c>
      <c r="I49" s="37" t="b">
        <v>0</v>
      </c>
      <c r="J49" s="37">
        <v>28</v>
      </c>
      <c r="K49" s="37">
        <v>32</v>
      </c>
      <c r="L49" s="37" t="b">
        <v>0</v>
      </c>
      <c r="M49" s="37" t="b">
        <v>0</v>
      </c>
      <c r="N49" s="37">
        <v>42</v>
      </c>
      <c r="O49" s="37" t="b">
        <v>0</v>
      </c>
      <c r="P49" s="37" t="b">
        <v>0</v>
      </c>
      <c r="Q49" s="37">
        <v>66</v>
      </c>
      <c r="R49" s="37" t="b">
        <v>0</v>
      </c>
      <c r="S49" s="37">
        <v>72</v>
      </c>
      <c r="T49" s="37">
        <v>74</v>
      </c>
      <c r="U49" s="37">
        <v>76</v>
      </c>
      <c r="V49" s="37" t="b">
        <v>0</v>
      </c>
      <c r="W49" s="37" t="b">
        <v>0</v>
      </c>
      <c r="X49" s="37">
        <v>88</v>
      </c>
      <c r="Y49" s="37">
        <v>92</v>
      </c>
      <c r="Z49" s="37">
        <v>94</v>
      </c>
      <c r="AA49" s="37" t="b">
        <v>0</v>
      </c>
      <c r="AB49" s="37">
        <v>97</v>
      </c>
      <c r="AC49" s="39">
        <v>98</v>
      </c>
      <c r="AD49" s="52"/>
      <c r="AE49" s="55"/>
      <c r="AF49" s="58"/>
      <c r="AG49" s="61"/>
      <c r="AH49" s="64"/>
      <c r="AI49" s="42"/>
    </row>
    <row r="50" spans="1:39" ht="24.95" customHeight="1" thickBot="1" x14ac:dyDescent="0.25">
      <c r="A50" s="43"/>
      <c r="B50" s="22" t="s">
        <v>429</v>
      </c>
      <c r="C50" s="50"/>
      <c r="D50" s="45"/>
      <c r="E50" s="38"/>
      <c r="F50" s="38"/>
      <c r="G50" s="38"/>
      <c r="H50" s="38"/>
      <c r="I50" s="38"/>
      <c r="J50" s="38"/>
      <c r="K50" s="38"/>
      <c r="L50" s="38"/>
      <c r="M50" s="38"/>
      <c r="N50" s="38"/>
      <c r="O50" s="38"/>
      <c r="P50" s="38"/>
      <c r="Q50" s="38"/>
      <c r="R50" s="38"/>
      <c r="S50" s="38"/>
      <c r="T50" s="38"/>
      <c r="U50" s="38"/>
      <c r="V50" s="38"/>
      <c r="W50" s="38"/>
      <c r="X50" s="38"/>
      <c r="Y50" s="38"/>
      <c r="Z50" s="38"/>
      <c r="AA50" s="38"/>
      <c r="AB50" s="38"/>
      <c r="AC50" s="40"/>
      <c r="AD50" s="53"/>
      <c r="AE50" s="56"/>
      <c r="AF50" s="59"/>
      <c r="AG50" s="62"/>
      <c r="AH50" s="65"/>
      <c r="AI50" s="43"/>
    </row>
    <row r="51" spans="1:39" ht="24.95" customHeight="1" x14ac:dyDescent="0.2">
      <c r="A51" s="41" t="s">
        <v>21</v>
      </c>
      <c r="B51" s="11" t="s">
        <v>433</v>
      </c>
      <c r="C51" s="48" t="s">
        <v>382</v>
      </c>
      <c r="D51" s="14"/>
      <c r="E51" s="15"/>
      <c r="F51" s="15" t="s">
        <v>53</v>
      </c>
      <c r="G51" s="15" t="s">
        <v>53</v>
      </c>
      <c r="H51" s="15"/>
      <c r="I51" s="15" t="s">
        <v>53</v>
      </c>
      <c r="J51" s="15"/>
      <c r="K51" s="15"/>
      <c r="L51" s="15"/>
      <c r="M51" s="15" t="s">
        <v>53</v>
      </c>
      <c r="N51" s="15"/>
      <c r="O51" s="15" t="s">
        <v>53</v>
      </c>
      <c r="P51" s="15"/>
      <c r="Q51" s="15" t="s">
        <v>53</v>
      </c>
      <c r="R51" s="15" t="s">
        <v>53</v>
      </c>
      <c r="S51" s="15"/>
      <c r="T51" s="15"/>
      <c r="U51" s="15" t="s">
        <v>53</v>
      </c>
      <c r="V51" s="15"/>
      <c r="W51" s="15"/>
      <c r="X51" s="15"/>
      <c r="Y51" s="15" t="s">
        <v>53</v>
      </c>
      <c r="Z51" s="15"/>
      <c r="AA51" s="15" t="s">
        <v>53</v>
      </c>
      <c r="AB51" s="15"/>
      <c r="AC51" s="16"/>
      <c r="AD51" s="51">
        <v>10</v>
      </c>
      <c r="AE51" s="54">
        <v>0</v>
      </c>
      <c r="AF51" s="57">
        <v>544</v>
      </c>
      <c r="AG51" s="60">
        <v>0.32270833333333332</v>
      </c>
      <c r="AH51" s="63">
        <v>2</v>
      </c>
      <c r="AI51" s="41" t="s">
        <v>19</v>
      </c>
    </row>
    <row r="52" spans="1:39" ht="24.95" customHeight="1" x14ac:dyDescent="0.2">
      <c r="A52" s="42"/>
      <c r="B52" s="17" t="s">
        <v>434</v>
      </c>
      <c r="C52" s="49"/>
      <c r="D52" s="44" t="b">
        <v>0</v>
      </c>
      <c r="E52" s="37" t="b">
        <v>0</v>
      </c>
      <c r="F52" s="37">
        <v>16</v>
      </c>
      <c r="G52" s="37">
        <v>18</v>
      </c>
      <c r="H52" s="37" t="b">
        <v>0</v>
      </c>
      <c r="I52" s="37">
        <v>24</v>
      </c>
      <c r="J52" s="37" t="b">
        <v>0</v>
      </c>
      <c r="K52" s="37" t="b">
        <v>0</v>
      </c>
      <c r="L52" s="37" t="b">
        <v>0</v>
      </c>
      <c r="M52" s="37">
        <v>36</v>
      </c>
      <c r="N52" s="37" t="b">
        <v>0</v>
      </c>
      <c r="O52" s="37">
        <v>52</v>
      </c>
      <c r="P52" s="37" t="b">
        <v>0</v>
      </c>
      <c r="Q52" s="37">
        <v>66</v>
      </c>
      <c r="R52" s="37">
        <v>68</v>
      </c>
      <c r="S52" s="37" t="b">
        <v>0</v>
      </c>
      <c r="T52" s="37" t="b">
        <v>0</v>
      </c>
      <c r="U52" s="37">
        <v>76</v>
      </c>
      <c r="V52" s="37" t="b">
        <v>0</v>
      </c>
      <c r="W52" s="37" t="b">
        <v>0</v>
      </c>
      <c r="X52" s="37" t="b">
        <v>0</v>
      </c>
      <c r="Y52" s="37">
        <v>92</v>
      </c>
      <c r="Z52" s="37" t="b">
        <v>0</v>
      </c>
      <c r="AA52" s="37">
        <v>96</v>
      </c>
      <c r="AB52" s="37" t="b">
        <v>0</v>
      </c>
      <c r="AC52" s="39" t="b">
        <v>0</v>
      </c>
      <c r="AD52" s="52"/>
      <c r="AE52" s="55"/>
      <c r="AF52" s="58"/>
      <c r="AG52" s="61"/>
      <c r="AH52" s="64"/>
      <c r="AI52" s="42"/>
    </row>
    <row r="53" spans="1:39" ht="24.95" customHeight="1" thickBot="1" x14ac:dyDescent="0.25">
      <c r="A53" s="43"/>
      <c r="B53" s="22" t="s">
        <v>435</v>
      </c>
      <c r="C53" s="50"/>
      <c r="D53" s="45"/>
      <c r="E53" s="38"/>
      <c r="F53" s="38"/>
      <c r="G53" s="38"/>
      <c r="H53" s="38"/>
      <c r="I53" s="38"/>
      <c r="J53" s="38"/>
      <c r="K53" s="38"/>
      <c r="L53" s="38"/>
      <c r="M53" s="38"/>
      <c r="N53" s="38"/>
      <c r="O53" s="38"/>
      <c r="P53" s="38"/>
      <c r="Q53" s="38"/>
      <c r="R53" s="38"/>
      <c r="S53" s="38"/>
      <c r="T53" s="38"/>
      <c r="U53" s="38"/>
      <c r="V53" s="38"/>
      <c r="W53" s="38"/>
      <c r="X53" s="38"/>
      <c r="Y53" s="38"/>
      <c r="Z53" s="38"/>
      <c r="AA53" s="38"/>
      <c r="AB53" s="38"/>
      <c r="AC53" s="40"/>
      <c r="AD53" s="53"/>
      <c r="AE53" s="56"/>
      <c r="AF53" s="59"/>
      <c r="AG53" s="62"/>
      <c r="AH53" s="65"/>
      <c r="AI53" s="43"/>
    </row>
    <row r="57" spans="1:39" ht="12.75" customHeight="1" x14ac:dyDescent="0.2">
      <c r="AI57" s="36"/>
    </row>
    <row r="58" spans="1:39" ht="12.75" customHeight="1" x14ac:dyDescent="0.2">
      <c r="AI58" s="36"/>
    </row>
    <row r="59" spans="1:39" ht="12.75" customHeight="1" x14ac:dyDescent="0.2">
      <c r="AI59" s="36"/>
    </row>
    <row r="60" spans="1:39" ht="12.75" customHeight="1" x14ac:dyDescent="0.2">
      <c r="AI60" s="36"/>
      <c r="AM60" s="35"/>
    </row>
    <row r="61" spans="1:39" ht="12.75" customHeight="1" x14ac:dyDescent="0.2">
      <c r="AI61" s="36"/>
    </row>
    <row r="62" spans="1:39" ht="12.75" customHeight="1" x14ac:dyDescent="0.2">
      <c r="AI62" s="36"/>
    </row>
  </sheetData>
  <mergeCells count="580">
    <mergeCell ref="A2:A5"/>
    <mergeCell ref="B2:B5"/>
    <mergeCell ref="C2:C5"/>
    <mergeCell ref="AD2:AD5"/>
    <mergeCell ref="I3:I4"/>
    <mergeCell ref="J3:J4"/>
    <mergeCell ref="K3:K4"/>
    <mergeCell ref="L3:L4"/>
    <mergeCell ref="V3:V4"/>
    <mergeCell ref="W3:W4"/>
    <mergeCell ref="AE2:AE5"/>
    <mergeCell ref="AF2:AF5"/>
    <mergeCell ref="AG2:AG5"/>
    <mergeCell ref="AH2:AH5"/>
    <mergeCell ref="D3:D4"/>
    <mergeCell ref="E3:E4"/>
    <mergeCell ref="F3:F4"/>
    <mergeCell ref="G3:G4"/>
    <mergeCell ref="H3:H4"/>
    <mergeCell ref="U3:U4"/>
    <mergeCell ref="X3:X4"/>
    <mergeCell ref="M3:M4"/>
    <mergeCell ref="N3:N4"/>
    <mergeCell ref="O3:O4"/>
    <mergeCell ref="P3:P4"/>
    <mergeCell ref="Q3:Q4"/>
    <mergeCell ref="R3:R4"/>
    <mergeCell ref="AA3:AA4"/>
    <mergeCell ref="AB3:AB4"/>
    <mergeCell ref="AC3:AC4"/>
    <mergeCell ref="A18:A20"/>
    <mergeCell ref="C18:C20"/>
    <mergeCell ref="D19:D20"/>
    <mergeCell ref="E19:E20"/>
    <mergeCell ref="F19:F20"/>
    <mergeCell ref="S3:S4"/>
    <mergeCell ref="T3:T4"/>
    <mergeCell ref="J19:J20"/>
    <mergeCell ref="K19:K20"/>
    <mergeCell ref="L19:L20"/>
    <mergeCell ref="AD18:AD20"/>
    <mergeCell ref="AE18:AE20"/>
    <mergeCell ref="AF18:AF20"/>
    <mergeCell ref="T19:T20"/>
    <mergeCell ref="U19:U20"/>
    <mergeCell ref="V19:V20"/>
    <mergeCell ref="W19:W20"/>
    <mergeCell ref="X19:X20"/>
    <mergeCell ref="M19:M20"/>
    <mergeCell ref="N19:N20"/>
    <mergeCell ref="O19:O20"/>
    <mergeCell ref="P19:P20"/>
    <mergeCell ref="Q19:Q20"/>
    <mergeCell ref="A21:A23"/>
    <mergeCell ref="C21:C23"/>
    <mergeCell ref="D22:D23"/>
    <mergeCell ref="E22:E23"/>
    <mergeCell ref="F22:F23"/>
    <mergeCell ref="S19:S20"/>
    <mergeCell ref="R19:R20"/>
    <mergeCell ref="G19:G20"/>
    <mergeCell ref="H19:H20"/>
    <mergeCell ref="I19:I20"/>
    <mergeCell ref="AG21:AG23"/>
    <mergeCell ref="AH21:AH23"/>
    <mergeCell ref="Y19:Y20"/>
    <mergeCell ref="Z19:Z20"/>
    <mergeCell ref="AA19:AA20"/>
    <mergeCell ref="AB19:AB20"/>
    <mergeCell ref="AC19:AC20"/>
    <mergeCell ref="AG18:AG20"/>
    <mergeCell ref="AH18:AH20"/>
    <mergeCell ref="J22:J23"/>
    <mergeCell ref="K22:K23"/>
    <mergeCell ref="L22:L23"/>
    <mergeCell ref="AD21:AD23"/>
    <mergeCell ref="AE21:AE23"/>
    <mergeCell ref="AF21:AF23"/>
    <mergeCell ref="T22:T23"/>
    <mergeCell ref="U22:U23"/>
    <mergeCell ref="V22:V23"/>
    <mergeCell ref="W22:W23"/>
    <mergeCell ref="X22:X23"/>
    <mergeCell ref="M22:M23"/>
    <mergeCell ref="N22:N23"/>
    <mergeCell ref="O22:O23"/>
    <mergeCell ref="P22:P23"/>
    <mergeCell ref="Q22:Q23"/>
    <mergeCell ref="A24:A26"/>
    <mergeCell ref="C24:C26"/>
    <mergeCell ref="D25:D26"/>
    <mergeCell ref="E25:E26"/>
    <mergeCell ref="F25:F26"/>
    <mergeCell ref="S22:S23"/>
    <mergeCell ref="R22:R23"/>
    <mergeCell ref="G22:G23"/>
    <mergeCell ref="H22:H23"/>
    <mergeCell ref="I22:I23"/>
    <mergeCell ref="AD24:AD26"/>
    <mergeCell ref="AE24:AE26"/>
    <mergeCell ref="AF24:AF26"/>
    <mergeCell ref="AG24:AG26"/>
    <mergeCell ref="AH24:AH26"/>
    <mergeCell ref="Y22:Y23"/>
    <mergeCell ref="Z22:Z23"/>
    <mergeCell ref="AA22:AA23"/>
    <mergeCell ref="AB22:AB23"/>
    <mergeCell ref="AC22:AC23"/>
    <mergeCell ref="G25:G26"/>
    <mergeCell ref="H25:H26"/>
    <mergeCell ref="I25:I26"/>
    <mergeCell ref="J25:J26"/>
    <mergeCell ref="K25:K26"/>
    <mergeCell ref="L25:L26"/>
    <mergeCell ref="U25:U26"/>
    <mergeCell ref="V25:V26"/>
    <mergeCell ref="W25:W26"/>
    <mergeCell ref="X25:X26"/>
    <mergeCell ref="M25:M26"/>
    <mergeCell ref="N25:N26"/>
    <mergeCell ref="O25:O26"/>
    <mergeCell ref="P25:P26"/>
    <mergeCell ref="Q25:Q26"/>
    <mergeCell ref="R25:R26"/>
    <mergeCell ref="AA25:AA26"/>
    <mergeCell ref="AB25:AB26"/>
    <mergeCell ref="AC25:AC26"/>
    <mergeCell ref="A12:A14"/>
    <mergeCell ref="C12:C14"/>
    <mergeCell ref="D13:D14"/>
    <mergeCell ref="E13:E14"/>
    <mergeCell ref="F13:F14"/>
    <mergeCell ref="S25:S26"/>
    <mergeCell ref="T25:T26"/>
    <mergeCell ref="J13:J14"/>
    <mergeCell ref="K13:K14"/>
    <mergeCell ref="L13:L14"/>
    <mergeCell ref="AD12:AD14"/>
    <mergeCell ref="AE12:AE14"/>
    <mergeCell ref="AF12:AF14"/>
    <mergeCell ref="T13:T14"/>
    <mergeCell ref="U13:U14"/>
    <mergeCell ref="V13:V14"/>
    <mergeCell ref="W13:W14"/>
    <mergeCell ref="X13:X14"/>
    <mergeCell ref="M13:M14"/>
    <mergeCell ref="N13:N14"/>
    <mergeCell ref="O13:O14"/>
    <mergeCell ref="P13:P14"/>
    <mergeCell ref="Q13:Q14"/>
    <mergeCell ref="A45:A47"/>
    <mergeCell ref="C45:C47"/>
    <mergeCell ref="D46:D47"/>
    <mergeCell ref="E46:E47"/>
    <mergeCell ref="F46:F47"/>
    <mergeCell ref="S13:S14"/>
    <mergeCell ref="R13:R14"/>
    <mergeCell ref="G13:G14"/>
    <mergeCell ref="H13:H14"/>
    <mergeCell ref="I13:I14"/>
    <mergeCell ref="AG45:AG47"/>
    <mergeCell ref="AH45:AH47"/>
    <mergeCell ref="Y13:Y14"/>
    <mergeCell ref="Z13:Z14"/>
    <mergeCell ref="AA13:AA14"/>
    <mergeCell ref="AB13:AB14"/>
    <mergeCell ref="AC13:AC14"/>
    <mergeCell ref="AG12:AG14"/>
    <mergeCell ref="AH12:AH14"/>
    <mergeCell ref="Y25:Y26"/>
    <mergeCell ref="J46:J47"/>
    <mergeCell ref="K46:K47"/>
    <mergeCell ref="L46:L47"/>
    <mergeCell ref="AD45:AD47"/>
    <mergeCell ref="AE45:AE47"/>
    <mergeCell ref="AF45:AF47"/>
    <mergeCell ref="T46:T47"/>
    <mergeCell ref="U46:U47"/>
    <mergeCell ref="V46:V47"/>
    <mergeCell ref="W46:W47"/>
    <mergeCell ref="X46:X47"/>
    <mergeCell ref="M46:M47"/>
    <mergeCell ref="N46:N47"/>
    <mergeCell ref="O46:O47"/>
    <mergeCell ref="P46:P47"/>
    <mergeCell ref="Q46:Q47"/>
    <mergeCell ref="A39:A41"/>
    <mergeCell ref="C39:C41"/>
    <mergeCell ref="D40:D41"/>
    <mergeCell ref="E40:E41"/>
    <mergeCell ref="F40:F41"/>
    <mergeCell ref="S46:S47"/>
    <mergeCell ref="R46:R47"/>
    <mergeCell ref="G46:G47"/>
    <mergeCell ref="H46:H47"/>
    <mergeCell ref="I46:I47"/>
    <mergeCell ref="AD39:AD41"/>
    <mergeCell ref="AE39:AE41"/>
    <mergeCell ref="AF39:AF41"/>
    <mergeCell ref="AG39:AG41"/>
    <mergeCell ref="AH39:AH41"/>
    <mergeCell ref="Y46:Y47"/>
    <mergeCell ref="Z46:Z47"/>
    <mergeCell ref="AA46:AA47"/>
    <mergeCell ref="AB46:AB47"/>
    <mergeCell ref="AC46:AC47"/>
    <mergeCell ref="G40:G41"/>
    <mergeCell ref="H40:H41"/>
    <mergeCell ref="I40:I41"/>
    <mergeCell ref="J40:J41"/>
    <mergeCell ref="K40:K41"/>
    <mergeCell ref="L40:L41"/>
    <mergeCell ref="M40:M41"/>
    <mergeCell ref="N40:N41"/>
    <mergeCell ref="O40:O41"/>
    <mergeCell ref="P40:P41"/>
    <mergeCell ref="Q40:Q41"/>
    <mergeCell ref="R40:R41"/>
    <mergeCell ref="S40:S41"/>
    <mergeCell ref="T40:T41"/>
    <mergeCell ref="U40:U41"/>
    <mergeCell ref="V40:V41"/>
    <mergeCell ref="W40:W41"/>
    <mergeCell ref="X40:X41"/>
    <mergeCell ref="Y40:Y41"/>
    <mergeCell ref="Z40:Z41"/>
    <mergeCell ref="AA40:AA41"/>
    <mergeCell ref="AB40:AB41"/>
    <mergeCell ref="AC40:AC41"/>
    <mergeCell ref="A15:A17"/>
    <mergeCell ref="C15:C17"/>
    <mergeCell ref="D16:D17"/>
    <mergeCell ref="E16:E17"/>
    <mergeCell ref="F16:F17"/>
    <mergeCell ref="J16:J17"/>
    <mergeCell ref="K16:K17"/>
    <mergeCell ref="L16:L17"/>
    <mergeCell ref="AD15:AD17"/>
    <mergeCell ref="AE15:AE17"/>
    <mergeCell ref="AF15:AF17"/>
    <mergeCell ref="T16:T17"/>
    <mergeCell ref="U16:U17"/>
    <mergeCell ref="V16:V17"/>
    <mergeCell ref="W16:W17"/>
    <mergeCell ref="X16:X17"/>
    <mergeCell ref="M16:M17"/>
    <mergeCell ref="N16:N17"/>
    <mergeCell ref="O16:O17"/>
    <mergeCell ref="P16:P17"/>
    <mergeCell ref="Q16:Q17"/>
    <mergeCell ref="A33:A35"/>
    <mergeCell ref="C33:C35"/>
    <mergeCell ref="D34:D35"/>
    <mergeCell ref="E34:E35"/>
    <mergeCell ref="F34:F35"/>
    <mergeCell ref="S16:S17"/>
    <mergeCell ref="R16:R17"/>
    <mergeCell ref="G16:G17"/>
    <mergeCell ref="H16:H17"/>
    <mergeCell ref="I16:I17"/>
    <mergeCell ref="AG33:AG35"/>
    <mergeCell ref="AH33:AH35"/>
    <mergeCell ref="Y16:Y17"/>
    <mergeCell ref="Z16:Z17"/>
    <mergeCell ref="AA16:AA17"/>
    <mergeCell ref="AB16:AB17"/>
    <mergeCell ref="AC16:AC17"/>
    <mergeCell ref="AG15:AG17"/>
    <mergeCell ref="AH15:AH17"/>
    <mergeCell ref="Z25:Z26"/>
    <mergeCell ref="J34:J35"/>
    <mergeCell ref="K34:K35"/>
    <mergeCell ref="L34:L35"/>
    <mergeCell ref="AD33:AD35"/>
    <mergeCell ref="AE33:AE35"/>
    <mergeCell ref="AF33:AF35"/>
    <mergeCell ref="T34:T35"/>
    <mergeCell ref="U34:U35"/>
    <mergeCell ref="V34:V35"/>
    <mergeCell ref="W34:W35"/>
    <mergeCell ref="X34:X35"/>
    <mergeCell ref="M34:M35"/>
    <mergeCell ref="N34:N35"/>
    <mergeCell ref="O34:O35"/>
    <mergeCell ref="P34:P35"/>
    <mergeCell ref="Q34:Q35"/>
    <mergeCell ref="A27:A29"/>
    <mergeCell ref="C27:C29"/>
    <mergeCell ref="D28:D29"/>
    <mergeCell ref="E28:E29"/>
    <mergeCell ref="F28:F29"/>
    <mergeCell ref="S34:S35"/>
    <mergeCell ref="R34:R35"/>
    <mergeCell ref="G34:G35"/>
    <mergeCell ref="H34:H35"/>
    <mergeCell ref="I34:I35"/>
    <mergeCell ref="AD27:AD29"/>
    <mergeCell ref="AE27:AE29"/>
    <mergeCell ref="AF27:AF29"/>
    <mergeCell ref="AG27:AG29"/>
    <mergeCell ref="AH27:AH29"/>
    <mergeCell ref="Y34:Y35"/>
    <mergeCell ref="Z34:Z35"/>
    <mergeCell ref="AA34:AA35"/>
    <mergeCell ref="AB34:AB35"/>
    <mergeCell ref="AC34:AC35"/>
    <mergeCell ref="R28:R29"/>
    <mergeCell ref="G28:G29"/>
    <mergeCell ref="H28:H29"/>
    <mergeCell ref="I28:I29"/>
    <mergeCell ref="J28:J29"/>
    <mergeCell ref="K28:K29"/>
    <mergeCell ref="L28:L29"/>
    <mergeCell ref="T28:T29"/>
    <mergeCell ref="U28:U29"/>
    <mergeCell ref="V28:V29"/>
    <mergeCell ref="W28:W29"/>
    <mergeCell ref="X28:X29"/>
    <mergeCell ref="M28:M29"/>
    <mergeCell ref="N28:N29"/>
    <mergeCell ref="O28:O29"/>
    <mergeCell ref="P28:P29"/>
    <mergeCell ref="Q28:Q29"/>
    <mergeCell ref="Z28:Z29"/>
    <mergeCell ref="AA28:AA29"/>
    <mergeCell ref="AB28:AB29"/>
    <mergeCell ref="AC28:AC29"/>
    <mergeCell ref="A9:A11"/>
    <mergeCell ref="C9:C11"/>
    <mergeCell ref="D10:D11"/>
    <mergeCell ref="E10:E11"/>
    <mergeCell ref="F10:F11"/>
    <mergeCell ref="S28:S29"/>
    <mergeCell ref="J10:J11"/>
    <mergeCell ref="K10:K11"/>
    <mergeCell ref="L10:L11"/>
    <mergeCell ref="AD9:AD11"/>
    <mergeCell ref="AE9:AE11"/>
    <mergeCell ref="AF9:AF11"/>
    <mergeCell ref="T10:T11"/>
    <mergeCell ref="U10:U11"/>
    <mergeCell ref="V10:V11"/>
    <mergeCell ref="W10:W11"/>
    <mergeCell ref="X10:X11"/>
    <mergeCell ref="M10:M11"/>
    <mergeCell ref="N10:N11"/>
    <mergeCell ref="O10:O11"/>
    <mergeCell ref="P10:P11"/>
    <mergeCell ref="Q10:Q11"/>
    <mergeCell ref="A30:A32"/>
    <mergeCell ref="C30:C32"/>
    <mergeCell ref="D31:D32"/>
    <mergeCell ref="E31:E32"/>
    <mergeCell ref="F31:F32"/>
    <mergeCell ref="S10:S11"/>
    <mergeCell ref="R10:R11"/>
    <mergeCell ref="G10:G11"/>
    <mergeCell ref="H10:H11"/>
    <mergeCell ref="I10:I11"/>
    <mergeCell ref="AG30:AG32"/>
    <mergeCell ref="AH30:AH32"/>
    <mergeCell ref="Y10:Y11"/>
    <mergeCell ref="Z10:Z11"/>
    <mergeCell ref="AA10:AA11"/>
    <mergeCell ref="AB10:AB11"/>
    <mergeCell ref="AC10:AC11"/>
    <mergeCell ref="AG9:AG11"/>
    <mergeCell ref="AH9:AH11"/>
    <mergeCell ref="Y28:Y29"/>
    <mergeCell ref="J31:J32"/>
    <mergeCell ref="K31:K32"/>
    <mergeCell ref="L31:L32"/>
    <mergeCell ref="AD30:AD32"/>
    <mergeCell ref="AE30:AE32"/>
    <mergeCell ref="AF30:AF32"/>
    <mergeCell ref="T31:T32"/>
    <mergeCell ref="U31:U32"/>
    <mergeCell ref="V31:V32"/>
    <mergeCell ref="W31:W32"/>
    <mergeCell ref="X31:X32"/>
    <mergeCell ref="M31:M32"/>
    <mergeCell ref="N31:N32"/>
    <mergeCell ref="O31:O32"/>
    <mergeCell ref="P31:P32"/>
    <mergeCell ref="Q31:Q32"/>
    <mergeCell ref="A48:A50"/>
    <mergeCell ref="C48:C50"/>
    <mergeCell ref="D49:D50"/>
    <mergeCell ref="E49:E50"/>
    <mergeCell ref="F49:F50"/>
    <mergeCell ref="S31:S32"/>
    <mergeCell ref="R31:R32"/>
    <mergeCell ref="G31:G32"/>
    <mergeCell ref="H31:H32"/>
    <mergeCell ref="I31:I32"/>
    <mergeCell ref="AD48:AD50"/>
    <mergeCell ref="AE48:AE50"/>
    <mergeCell ref="AF48:AF50"/>
    <mergeCell ref="AG48:AG50"/>
    <mergeCell ref="AH48:AH50"/>
    <mergeCell ref="Y31:Y32"/>
    <mergeCell ref="Z31:Z32"/>
    <mergeCell ref="AA31:AA32"/>
    <mergeCell ref="AB31:AB32"/>
    <mergeCell ref="AC31:AC32"/>
    <mergeCell ref="R49:R50"/>
    <mergeCell ref="G49:G50"/>
    <mergeCell ref="H49:H50"/>
    <mergeCell ref="I49:I50"/>
    <mergeCell ref="J49:J50"/>
    <mergeCell ref="K49:K50"/>
    <mergeCell ref="L49:L50"/>
    <mergeCell ref="T49:T50"/>
    <mergeCell ref="U49:U50"/>
    <mergeCell ref="V49:V50"/>
    <mergeCell ref="W49:W50"/>
    <mergeCell ref="X49:X50"/>
    <mergeCell ref="M49:M50"/>
    <mergeCell ref="N49:N50"/>
    <mergeCell ref="O49:O50"/>
    <mergeCell ref="P49:P50"/>
    <mergeCell ref="Q49:Q50"/>
    <mergeCell ref="Z49:Z50"/>
    <mergeCell ref="AA49:AA50"/>
    <mergeCell ref="AB49:AB50"/>
    <mergeCell ref="AC49:AC50"/>
    <mergeCell ref="A36:A38"/>
    <mergeCell ref="C36:C38"/>
    <mergeCell ref="D37:D38"/>
    <mergeCell ref="E37:E38"/>
    <mergeCell ref="F37:F38"/>
    <mergeCell ref="S49:S50"/>
    <mergeCell ref="J37:J38"/>
    <mergeCell ref="K37:K38"/>
    <mergeCell ref="L37:L38"/>
    <mergeCell ref="AD36:AD38"/>
    <mergeCell ref="AE36:AE38"/>
    <mergeCell ref="AF36:AF38"/>
    <mergeCell ref="T37:T38"/>
    <mergeCell ref="U37:U38"/>
    <mergeCell ref="V37:V38"/>
    <mergeCell ref="W37:W38"/>
    <mergeCell ref="X37:X38"/>
    <mergeCell ref="M37:M38"/>
    <mergeCell ref="N37:N38"/>
    <mergeCell ref="O37:O38"/>
    <mergeCell ref="P37:P38"/>
    <mergeCell ref="Q37:Q38"/>
    <mergeCell ref="A51:A53"/>
    <mergeCell ref="C51:C53"/>
    <mergeCell ref="D52:D53"/>
    <mergeCell ref="E52:E53"/>
    <mergeCell ref="F52:F53"/>
    <mergeCell ref="S37:S38"/>
    <mergeCell ref="R37:R38"/>
    <mergeCell ref="G37:G38"/>
    <mergeCell ref="H37:H38"/>
    <mergeCell ref="I37:I38"/>
    <mergeCell ref="AG51:AG53"/>
    <mergeCell ref="AH51:AH53"/>
    <mergeCell ref="Y37:Y38"/>
    <mergeCell ref="Z37:Z38"/>
    <mergeCell ref="AA37:AA38"/>
    <mergeCell ref="AB37:AB38"/>
    <mergeCell ref="AC37:AC38"/>
    <mergeCell ref="AG36:AG38"/>
    <mergeCell ref="AH36:AH38"/>
    <mergeCell ref="Y49:Y50"/>
    <mergeCell ref="J52:J53"/>
    <mergeCell ref="K52:K53"/>
    <mergeCell ref="L52:L53"/>
    <mergeCell ref="AD51:AD53"/>
    <mergeCell ref="AE51:AE53"/>
    <mergeCell ref="AF51:AF53"/>
    <mergeCell ref="T52:T53"/>
    <mergeCell ref="U52:U53"/>
    <mergeCell ref="V52:V53"/>
    <mergeCell ref="W52:W53"/>
    <mergeCell ref="X52:X53"/>
    <mergeCell ref="M52:M53"/>
    <mergeCell ref="N52:N53"/>
    <mergeCell ref="O52:O53"/>
    <mergeCell ref="P52:P53"/>
    <mergeCell ref="Q52:Q53"/>
    <mergeCell ref="A42:A44"/>
    <mergeCell ref="C42:C44"/>
    <mergeCell ref="D43:D44"/>
    <mergeCell ref="E43:E44"/>
    <mergeCell ref="F43:F44"/>
    <mergeCell ref="S52:S53"/>
    <mergeCell ref="R52:R53"/>
    <mergeCell ref="G52:G53"/>
    <mergeCell ref="H52:H53"/>
    <mergeCell ref="I52:I53"/>
    <mergeCell ref="AD42:AD44"/>
    <mergeCell ref="AE42:AE44"/>
    <mergeCell ref="AF42:AF44"/>
    <mergeCell ref="AG42:AG44"/>
    <mergeCell ref="AH42:AH44"/>
    <mergeCell ref="Y52:Y53"/>
    <mergeCell ref="Z52:Z53"/>
    <mergeCell ref="AA52:AA53"/>
    <mergeCell ref="AB52:AB53"/>
    <mergeCell ref="AC52:AC53"/>
    <mergeCell ref="G43:G44"/>
    <mergeCell ref="H43:H44"/>
    <mergeCell ref="I43:I44"/>
    <mergeCell ref="J43:J44"/>
    <mergeCell ref="K43:K44"/>
    <mergeCell ref="L43:L44"/>
    <mergeCell ref="X43:X44"/>
    <mergeCell ref="M43:M44"/>
    <mergeCell ref="N43:N44"/>
    <mergeCell ref="O43:O44"/>
    <mergeCell ref="P43:P44"/>
    <mergeCell ref="Q43:Q44"/>
    <mergeCell ref="R43:R44"/>
    <mergeCell ref="Y43:Y44"/>
    <mergeCell ref="Z43:Z44"/>
    <mergeCell ref="AA43:AA44"/>
    <mergeCell ref="AB43:AB44"/>
    <mergeCell ref="AC43:AC44"/>
    <mergeCell ref="S43:S44"/>
    <mergeCell ref="T43:T44"/>
    <mergeCell ref="U43:U44"/>
    <mergeCell ref="V43:V44"/>
    <mergeCell ref="W43:W44"/>
    <mergeCell ref="AI15:AI17"/>
    <mergeCell ref="AI33:AI35"/>
    <mergeCell ref="AI27:AI29"/>
    <mergeCell ref="AI9:AI11"/>
    <mergeCell ref="AI2:AI5"/>
    <mergeCell ref="AI18:AI20"/>
    <mergeCell ref="AI21:AI23"/>
    <mergeCell ref="AI24:AI26"/>
    <mergeCell ref="AI12:AI14"/>
    <mergeCell ref="AI30:AI32"/>
    <mergeCell ref="AI48:AI50"/>
    <mergeCell ref="AI36:AI38"/>
    <mergeCell ref="AI51:AI53"/>
    <mergeCell ref="AI42:AI44"/>
    <mergeCell ref="AI45:AI47"/>
    <mergeCell ref="AI39:AI41"/>
    <mergeCell ref="A1:AI1"/>
    <mergeCell ref="A6:A8"/>
    <mergeCell ref="C6:C8"/>
    <mergeCell ref="AD6:AD8"/>
    <mergeCell ref="AE6:AE8"/>
    <mergeCell ref="AF6:AF8"/>
    <mergeCell ref="AG6:AG8"/>
    <mergeCell ref="AH6:AH8"/>
    <mergeCell ref="Y3:Y4"/>
    <mergeCell ref="Z3:Z4"/>
    <mergeCell ref="AI6:AI8"/>
    <mergeCell ref="D7:D8"/>
    <mergeCell ref="E7:E8"/>
    <mergeCell ref="F7:F8"/>
    <mergeCell ref="G7:G8"/>
    <mergeCell ref="H7:H8"/>
    <mergeCell ref="I7:I8"/>
    <mergeCell ref="J7:J8"/>
    <mergeCell ref="K7:K8"/>
    <mergeCell ref="L7:L8"/>
    <mergeCell ref="X7:X8"/>
    <mergeCell ref="M7:M8"/>
    <mergeCell ref="N7:N8"/>
    <mergeCell ref="O7:O8"/>
    <mergeCell ref="P7:P8"/>
    <mergeCell ref="Q7:Q8"/>
    <mergeCell ref="R7:R8"/>
    <mergeCell ref="Y7:Y8"/>
    <mergeCell ref="Z7:Z8"/>
    <mergeCell ref="AA7:AA8"/>
    <mergeCell ref="AB7:AB8"/>
    <mergeCell ref="AC7:AC8"/>
    <mergeCell ref="S7:S8"/>
    <mergeCell ref="T7:T8"/>
    <mergeCell ref="U7:U8"/>
    <mergeCell ref="V7:V8"/>
    <mergeCell ref="W7:W8"/>
  </mergeCells>
  <conditionalFormatting sqref="AH12 AH45 AH39 AH15 AH33 AH27 AH9 AH30 AH48 AH36 AH51 AH18 AH21 AH24 AH42">
    <cfRule type="cellIs" dxfId="173" priority="91" stopIfTrue="1" operator="between">
      <formula>1</formula>
      <formula>3</formula>
    </cfRule>
  </conditionalFormatting>
  <conditionalFormatting sqref="D34:AC35 D19:AC20 D22:AC23 D25:AC26 D13:AC14 D46:AC47 D16:AC17 D28:AC29 D10:AC11 D31:AC32 D49:AC50 D37:AC38 D52:AC53 D43:AC44 D40:AC41 C9:C53">
    <cfRule type="containsText" dxfId="172" priority="90" stopIfTrue="1" operator="containsText" text="NEPRAVDA">
      <formula>NOT(ISERROR(SEARCH("NEPRAVDA",C9)))</formula>
    </cfRule>
  </conditionalFormatting>
  <conditionalFormatting sqref="C9:C53">
    <cfRule type="containsText" dxfId="171" priority="85" stopIfTrue="1" operator="containsText" text="SV">
      <formula>NOT(ISERROR(SEARCH("SV",C9)))</formula>
    </cfRule>
    <cfRule type="containsText" dxfId="170" priority="86" stopIfTrue="1" operator="containsText" text="S ">
      <formula>NOT(ISERROR(SEARCH("S ",C9)))</formula>
    </cfRule>
    <cfRule type="containsText" dxfId="169" priority="87" stopIfTrue="1" operator="containsText" text="ZV">
      <formula>NOT(ISERROR(SEARCH("ZV",C9)))</formula>
    </cfRule>
    <cfRule type="containsText" dxfId="147" priority="88" stopIfTrue="1" operator="containsText" text="Z ">
      <formula>NOT(ISERROR(SEARCH("Z ",C9)))</formula>
    </cfRule>
    <cfRule type="containsText" dxfId="146" priority="89" stopIfTrue="1" operator="containsText" text="MV">
      <formula>NOT(ISERROR(SEARCH("MV",C9)))</formula>
    </cfRule>
  </conditionalFormatting>
  <conditionalFormatting sqref="AH15">
    <cfRule type="expression" dxfId="168" priority="77" stopIfTrue="1">
      <formula>"E23=NEPRAVDA"</formula>
    </cfRule>
  </conditionalFormatting>
  <conditionalFormatting sqref="AH12 AH45 AH39 AH15 AH33 AH27 AH9 AH30 AH48 AH36 AH51 AH18 AH21 AH24 AH42">
    <cfRule type="expression" dxfId="167" priority="76">
      <formula>C9="SV"</formula>
    </cfRule>
  </conditionalFormatting>
  <conditionalFormatting sqref="AH9:AH53">
    <cfRule type="expression" dxfId="166" priority="75">
      <formula>C9="S "</formula>
    </cfRule>
  </conditionalFormatting>
  <conditionalFormatting sqref="AH9:AH53">
    <cfRule type="expression" dxfId="165" priority="71">
      <formula>C9="ZV"</formula>
    </cfRule>
    <cfRule type="expression" dxfId="164" priority="72">
      <formula>C9="Z "</formula>
    </cfRule>
    <cfRule type="expression" dxfId="163" priority="73">
      <formula>C9="MV"</formula>
    </cfRule>
    <cfRule type="expression" dxfId="145" priority="74">
      <formula>C9="M "</formula>
    </cfRule>
  </conditionalFormatting>
  <conditionalFormatting sqref="C9:C53">
    <cfRule type="containsText" dxfId="162" priority="70" stopIfTrue="1" operator="containsText" text="M ">
      <formula>NOT(ISERROR(SEARCH("M ",C9)))</formula>
    </cfRule>
  </conditionalFormatting>
  <conditionalFormatting sqref="AH9:AH53">
    <cfRule type="expression" dxfId="161" priority="69" stopIfTrue="1">
      <formula>AD9=0</formula>
    </cfRule>
  </conditionalFormatting>
  <conditionalFormatting sqref="AH6">
    <cfRule type="cellIs" dxfId="160" priority="18" stopIfTrue="1" operator="between">
      <formula>1</formula>
      <formula>3</formula>
    </cfRule>
  </conditionalFormatting>
  <conditionalFormatting sqref="D7:AC8">
    <cfRule type="containsText" dxfId="159" priority="17" stopIfTrue="1" operator="containsText" text="NEPRAVDA">
      <formula>NOT(ISERROR(SEARCH("NEPRAVDA",D7)))</formula>
    </cfRule>
  </conditionalFormatting>
  <conditionalFormatting sqref="C6:C8">
    <cfRule type="containsText" dxfId="158" priority="12" stopIfTrue="1" operator="containsText" text="SV">
      <formula>NOT(ISERROR(SEARCH("SV",C6)))</formula>
    </cfRule>
    <cfRule type="containsText" dxfId="157" priority="13" stopIfTrue="1" operator="containsText" text="S ">
      <formula>NOT(ISERROR(SEARCH("S ",C6)))</formula>
    </cfRule>
    <cfRule type="containsText" dxfId="156" priority="14" stopIfTrue="1" operator="containsText" text="ZV">
      <formula>NOT(ISERROR(SEARCH("ZV",C6)))</formula>
    </cfRule>
    <cfRule type="containsText" dxfId="144" priority="15" stopIfTrue="1" operator="containsText" text="Z ">
      <formula>NOT(ISERROR(SEARCH("Z ",C6)))</formula>
    </cfRule>
    <cfRule type="containsText" dxfId="143" priority="16" stopIfTrue="1" operator="containsText" text="MV">
      <formula>NOT(ISERROR(SEARCH("MV",C6)))</formula>
    </cfRule>
  </conditionalFormatting>
  <conditionalFormatting sqref="C6:C8">
    <cfRule type="containsText" dxfId="155" priority="11" stopIfTrue="1" operator="containsText" text="NEPRAVDA">
      <formula>NOT(ISERROR(SEARCH("NEPRAVDA",C6)))</formula>
    </cfRule>
  </conditionalFormatting>
  <conditionalFormatting sqref="AH6">
    <cfRule type="expression" dxfId="154" priority="10">
      <formula>C6="SV"</formula>
    </cfRule>
  </conditionalFormatting>
  <conditionalFormatting sqref="AH6:AH8">
    <cfRule type="expression" dxfId="153" priority="9">
      <formula>C6="S "</formula>
    </cfRule>
  </conditionalFormatting>
  <conditionalFormatting sqref="AH6:AH8">
    <cfRule type="expression" dxfId="152" priority="5">
      <formula>C6="ZV"</formula>
    </cfRule>
    <cfRule type="expression" dxfId="151" priority="6">
      <formula>C6="Z "</formula>
    </cfRule>
    <cfRule type="expression" dxfId="150" priority="7">
      <formula>C6="MV"</formula>
    </cfRule>
    <cfRule type="expression" dxfId="142" priority="8">
      <formula>C6="M "</formula>
    </cfRule>
  </conditionalFormatting>
  <conditionalFormatting sqref="C6:C8">
    <cfRule type="containsText" dxfId="149" priority="4" stopIfTrue="1" operator="containsText" text="M ">
      <formula>NOT(ISERROR(SEARCH("M ",C6)))</formula>
    </cfRule>
  </conditionalFormatting>
  <conditionalFormatting sqref="AH6:AH8">
    <cfRule type="expression" dxfId="148" priority="3" stopIfTrue="1">
      <formula>AD6=0</formula>
    </cfRule>
  </conditionalFormatting>
  <printOptions horizontalCentered="1"/>
  <pageMargins left="0.19685039370078741" right="0.19685039370078741" top="0.39370078740157483" bottom="0.39370078740157483" header="0.51181102362204722" footer="0.51181102362204722"/>
  <pageSetup paperSize="8" scale="2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60"/>
  <sheetViews>
    <sheetView zoomScale="50" zoomScaleNormal="50" workbookViewId="0">
      <pane ySplit="5" topLeftCell="A33" activePane="bottomLeft" state="frozen"/>
      <selection pane="bottomLeft" activeCell="A2" sqref="A2:A5"/>
    </sheetView>
  </sheetViews>
  <sheetFormatPr defaultColWidth="16.28515625" defaultRowHeight="12.75" x14ac:dyDescent="0.2"/>
  <cols>
    <col min="1" max="1" width="12.5703125" style="1" customWidth="1"/>
    <col min="2" max="2" width="44.28515625" style="1" customWidth="1"/>
    <col min="3" max="3" width="27.28515625" style="1" bestFit="1" customWidth="1"/>
    <col min="4" max="4" width="10.7109375" style="1" customWidth="1"/>
    <col min="5" max="5" width="11.5703125" style="1" customWidth="1"/>
    <col min="6" max="6" width="12.7109375" style="1" customWidth="1"/>
    <col min="7" max="7" width="11.28515625" style="1" customWidth="1"/>
    <col min="8" max="13" width="10.7109375" style="1" customWidth="1"/>
    <col min="14" max="14" width="11.7109375" style="1" customWidth="1"/>
    <col min="15" max="15" width="10.7109375" style="1" customWidth="1"/>
    <col min="16" max="16" width="9" style="1" customWidth="1"/>
    <col min="17" max="17" width="8.28515625" style="1" customWidth="1"/>
    <col min="18" max="23" width="10.7109375" style="1" customWidth="1"/>
    <col min="24" max="24" width="12.85546875" style="1" customWidth="1"/>
    <col min="25" max="25" width="10.5703125" style="1" bestFit="1" customWidth="1"/>
    <col min="26" max="26" width="16.5703125" style="1" bestFit="1" customWidth="1"/>
    <col min="27" max="27" width="22.7109375" style="1" customWidth="1"/>
    <col min="28" max="28" width="21.85546875" style="1" customWidth="1"/>
    <col min="29" max="29" width="12.5703125" style="1" customWidth="1"/>
    <col min="30" max="34" width="9.140625" style="1" customWidth="1"/>
    <col min="35" max="35" width="17.42578125" style="1" customWidth="1"/>
    <col min="36" max="41" width="11.5703125" style="1" bestFit="1" customWidth="1"/>
    <col min="42" max="42" width="21.5703125" style="1" customWidth="1"/>
    <col min="43" max="43" width="9.140625" style="1" customWidth="1"/>
    <col min="44" max="44" width="15.42578125" style="1" bestFit="1" customWidth="1"/>
    <col min="45" max="253" width="9.140625" style="1" customWidth="1"/>
    <col min="254" max="254" width="12.5703125" style="1" customWidth="1"/>
    <col min="255" max="255" width="44.28515625" style="1" customWidth="1"/>
    <col min="256" max="16384" width="16.28515625" style="1"/>
  </cols>
  <sheetData>
    <row r="1" spans="1:44" ht="61.5" customHeight="1" thickBot="1" x14ac:dyDescent="0.25">
      <c r="A1" s="46" t="s">
        <v>291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2"/>
      <c r="AE1" s="2"/>
      <c r="AF1" s="2"/>
      <c r="AJ1" s="3"/>
    </row>
    <row r="2" spans="1:44" ht="39" customHeight="1" x14ac:dyDescent="0.2">
      <c r="A2" s="86" t="s">
        <v>215</v>
      </c>
      <c r="B2" s="112" t="s">
        <v>2</v>
      </c>
      <c r="C2" s="115" t="s">
        <v>5</v>
      </c>
      <c r="D2" s="4" t="s">
        <v>6</v>
      </c>
      <c r="E2" s="5" t="s">
        <v>7</v>
      </c>
      <c r="F2" s="5" t="s">
        <v>8</v>
      </c>
      <c r="G2" s="5" t="s">
        <v>9</v>
      </c>
      <c r="H2" s="5" t="s">
        <v>10</v>
      </c>
      <c r="I2" s="5" t="s">
        <v>11</v>
      </c>
      <c r="J2" s="5" t="s">
        <v>12</v>
      </c>
      <c r="K2" s="5" t="s">
        <v>13</v>
      </c>
      <c r="L2" s="5" t="s">
        <v>14</v>
      </c>
      <c r="M2" s="5" t="s">
        <v>15</v>
      </c>
      <c r="N2" s="5" t="s">
        <v>16</v>
      </c>
      <c r="O2" s="5" t="s">
        <v>17</v>
      </c>
      <c r="P2" s="5" t="s">
        <v>18</v>
      </c>
      <c r="Q2" s="5" t="s">
        <v>19</v>
      </c>
      <c r="R2" s="5" t="s">
        <v>20</v>
      </c>
      <c r="S2" s="5" t="s">
        <v>21</v>
      </c>
      <c r="T2" s="5" t="s">
        <v>22</v>
      </c>
      <c r="U2" s="5" t="s">
        <v>23</v>
      </c>
      <c r="V2" s="5" t="s">
        <v>24</v>
      </c>
      <c r="W2" s="6" t="s">
        <v>25</v>
      </c>
      <c r="X2" s="95" t="s">
        <v>26</v>
      </c>
      <c r="Y2" s="73" t="s">
        <v>213</v>
      </c>
      <c r="Z2" s="73" t="s">
        <v>27</v>
      </c>
      <c r="AA2" s="76" t="s">
        <v>28</v>
      </c>
      <c r="AB2" s="79" t="s">
        <v>29</v>
      </c>
      <c r="AC2" s="68" t="s">
        <v>1</v>
      </c>
    </row>
    <row r="3" spans="1:44" ht="39" customHeight="1" x14ac:dyDescent="0.2">
      <c r="A3" s="87"/>
      <c r="B3" s="113"/>
      <c r="C3" s="116"/>
      <c r="D3" s="82" t="s">
        <v>292</v>
      </c>
      <c r="E3" s="84" t="s">
        <v>293</v>
      </c>
      <c r="F3" s="66" t="s">
        <v>294</v>
      </c>
      <c r="G3" s="66" t="s">
        <v>295</v>
      </c>
      <c r="H3" s="66" t="s">
        <v>296</v>
      </c>
      <c r="I3" s="66" t="s">
        <v>297</v>
      </c>
      <c r="J3" s="98" t="s">
        <v>298</v>
      </c>
      <c r="K3" s="66" t="s">
        <v>299</v>
      </c>
      <c r="L3" s="66" t="s">
        <v>300</v>
      </c>
      <c r="M3" s="66" t="s">
        <v>301</v>
      </c>
      <c r="N3" s="66" t="s">
        <v>302</v>
      </c>
      <c r="O3" s="66" t="s">
        <v>303</v>
      </c>
      <c r="P3" s="66" t="s">
        <v>304</v>
      </c>
      <c r="Q3" s="71" t="s">
        <v>305</v>
      </c>
      <c r="R3" s="66" t="s">
        <v>306</v>
      </c>
      <c r="S3" s="66" t="s">
        <v>307</v>
      </c>
      <c r="T3" s="66" t="s">
        <v>308</v>
      </c>
      <c r="U3" s="66" t="s">
        <v>309</v>
      </c>
      <c r="V3" s="66" t="s">
        <v>310</v>
      </c>
      <c r="W3" s="66" t="s">
        <v>311</v>
      </c>
      <c r="X3" s="96"/>
      <c r="Y3" s="74"/>
      <c r="Z3" s="74"/>
      <c r="AA3" s="77"/>
      <c r="AB3" s="80"/>
      <c r="AC3" s="69"/>
    </row>
    <row r="4" spans="1:44" ht="39" customHeight="1" thickBot="1" x14ac:dyDescent="0.25">
      <c r="A4" s="87"/>
      <c r="B4" s="113"/>
      <c r="C4" s="116"/>
      <c r="D4" s="83"/>
      <c r="E4" s="85"/>
      <c r="F4" s="67"/>
      <c r="G4" s="67"/>
      <c r="H4" s="67"/>
      <c r="I4" s="67"/>
      <c r="J4" s="99"/>
      <c r="K4" s="67"/>
      <c r="L4" s="67"/>
      <c r="M4" s="67"/>
      <c r="N4" s="67"/>
      <c r="O4" s="67"/>
      <c r="P4" s="67"/>
      <c r="Q4" s="72"/>
      <c r="R4" s="67"/>
      <c r="S4" s="67"/>
      <c r="T4" s="67"/>
      <c r="U4" s="67"/>
      <c r="V4" s="67"/>
      <c r="W4" s="67"/>
      <c r="X4" s="96"/>
      <c r="Y4" s="74"/>
      <c r="Z4" s="74"/>
      <c r="AA4" s="77"/>
      <c r="AB4" s="80"/>
      <c r="AC4" s="69"/>
    </row>
    <row r="5" spans="1:44" ht="39" customHeight="1" thickBot="1" x14ac:dyDescent="0.25">
      <c r="A5" s="88"/>
      <c r="B5" s="114"/>
      <c r="C5" s="117"/>
      <c r="D5" s="7">
        <v>25</v>
      </c>
      <c r="E5" s="8">
        <v>30</v>
      </c>
      <c r="F5" s="8">
        <v>30</v>
      </c>
      <c r="G5" s="8">
        <v>30</v>
      </c>
      <c r="H5" s="8">
        <v>35</v>
      </c>
      <c r="I5" s="8">
        <v>40</v>
      </c>
      <c r="J5" s="8">
        <v>40</v>
      </c>
      <c r="K5" s="8">
        <v>45</v>
      </c>
      <c r="L5" s="8">
        <v>50</v>
      </c>
      <c r="M5" s="8">
        <v>52</v>
      </c>
      <c r="N5" s="8">
        <v>55</v>
      </c>
      <c r="O5" s="8">
        <v>60</v>
      </c>
      <c r="P5" s="8">
        <v>65</v>
      </c>
      <c r="Q5" s="8">
        <v>70</v>
      </c>
      <c r="R5" s="8">
        <v>73</v>
      </c>
      <c r="S5" s="9">
        <v>77</v>
      </c>
      <c r="T5" s="9">
        <v>80</v>
      </c>
      <c r="U5" s="9">
        <v>90</v>
      </c>
      <c r="V5" s="9">
        <v>98</v>
      </c>
      <c r="W5" s="10">
        <v>99</v>
      </c>
      <c r="X5" s="97"/>
      <c r="Y5" s="75"/>
      <c r="Z5" s="75"/>
      <c r="AA5" s="78"/>
      <c r="AB5" s="81"/>
      <c r="AC5" s="70"/>
    </row>
    <row r="6" spans="1:44" ht="24.95" customHeight="1" x14ac:dyDescent="0.2">
      <c r="A6" s="41" t="s">
        <v>6</v>
      </c>
      <c r="B6" s="11" t="s">
        <v>332</v>
      </c>
      <c r="C6" s="100" t="s">
        <v>219</v>
      </c>
      <c r="D6" s="14" t="s">
        <v>53</v>
      </c>
      <c r="E6" s="15" t="s">
        <v>53</v>
      </c>
      <c r="F6" s="15" t="s">
        <v>53</v>
      </c>
      <c r="G6" s="15" t="s">
        <v>53</v>
      </c>
      <c r="H6" s="15"/>
      <c r="I6" s="15" t="s">
        <v>53</v>
      </c>
      <c r="J6" s="15"/>
      <c r="K6" s="15" t="s">
        <v>53</v>
      </c>
      <c r="L6" s="15" t="s">
        <v>53</v>
      </c>
      <c r="M6" s="15" t="s">
        <v>53</v>
      </c>
      <c r="N6" s="15" t="s">
        <v>53</v>
      </c>
      <c r="O6" s="15" t="s">
        <v>53</v>
      </c>
      <c r="P6" s="15" t="s">
        <v>53</v>
      </c>
      <c r="Q6" s="15" t="s">
        <v>53</v>
      </c>
      <c r="R6" s="15" t="s">
        <v>53</v>
      </c>
      <c r="S6" s="15"/>
      <c r="T6" s="15" t="s">
        <v>53</v>
      </c>
      <c r="U6" s="15" t="s">
        <v>53</v>
      </c>
      <c r="V6" s="15"/>
      <c r="W6" s="16" t="s">
        <v>53</v>
      </c>
      <c r="X6" s="106">
        <v>16</v>
      </c>
      <c r="Y6" s="54">
        <v>24</v>
      </c>
      <c r="Z6" s="57">
        <v>870</v>
      </c>
      <c r="AA6" s="103" t="s">
        <v>333</v>
      </c>
      <c r="AB6" s="63">
        <v>1</v>
      </c>
      <c r="AC6" s="41" t="s">
        <v>331</v>
      </c>
      <c r="AJ6" s="20"/>
      <c r="AK6" s="20"/>
      <c r="AL6" s="20"/>
      <c r="AM6" s="20"/>
      <c r="AN6" s="20"/>
      <c r="AO6" s="20"/>
      <c r="AP6" s="20"/>
      <c r="AR6" s="21"/>
    </row>
    <row r="7" spans="1:44" ht="24.95" customHeight="1" x14ac:dyDescent="0.2">
      <c r="A7" s="42"/>
      <c r="B7" s="17" t="s">
        <v>269</v>
      </c>
      <c r="C7" s="101"/>
      <c r="D7" s="44">
        <v>25</v>
      </c>
      <c r="E7" s="37">
        <v>30</v>
      </c>
      <c r="F7" s="37">
        <v>30</v>
      </c>
      <c r="G7" s="37">
        <v>30</v>
      </c>
      <c r="H7" s="37" t="b">
        <v>0</v>
      </c>
      <c r="I7" s="37">
        <v>40</v>
      </c>
      <c r="J7" s="37" t="b">
        <v>0</v>
      </c>
      <c r="K7" s="37">
        <v>45</v>
      </c>
      <c r="L7" s="37">
        <v>50</v>
      </c>
      <c r="M7" s="37">
        <v>52</v>
      </c>
      <c r="N7" s="37">
        <v>55</v>
      </c>
      <c r="O7" s="37">
        <v>60</v>
      </c>
      <c r="P7" s="37">
        <v>65</v>
      </c>
      <c r="Q7" s="37">
        <v>70</v>
      </c>
      <c r="R7" s="37">
        <v>73</v>
      </c>
      <c r="S7" s="37" t="b">
        <v>0</v>
      </c>
      <c r="T7" s="37">
        <v>80</v>
      </c>
      <c r="U7" s="37">
        <v>90</v>
      </c>
      <c r="V7" s="37" t="b">
        <v>0</v>
      </c>
      <c r="W7" s="39">
        <v>99</v>
      </c>
      <c r="X7" s="107"/>
      <c r="Y7" s="55"/>
      <c r="Z7" s="58"/>
      <c r="AA7" s="104"/>
      <c r="AB7" s="64"/>
      <c r="AC7" s="42"/>
      <c r="AJ7" s="20"/>
      <c r="AK7" s="20"/>
      <c r="AL7" s="20"/>
      <c r="AM7" s="20"/>
      <c r="AN7" s="20"/>
      <c r="AO7" s="20"/>
      <c r="AP7" s="20"/>
      <c r="AR7" s="21"/>
    </row>
    <row r="8" spans="1:44" ht="24.95" customHeight="1" thickBot="1" x14ac:dyDescent="0.25">
      <c r="A8" s="43"/>
      <c r="B8" s="22" t="s">
        <v>270</v>
      </c>
      <c r="C8" s="102"/>
      <c r="D8" s="45"/>
      <c r="E8" s="38"/>
      <c r="F8" s="38"/>
      <c r="G8" s="38"/>
      <c r="H8" s="38"/>
      <c r="I8" s="38"/>
      <c r="J8" s="38"/>
      <c r="K8" s="38"/>
      <c r="L8" s="38"/>
      <c r="M8" s="38"/>
      <c r="N8" s="38"/>
      <c r="O8" s="38"/>
      <c r="P8" s="38"/>
      <c r="Q8" s="38"/>
      <c r="R8" s="38"/>
      <c r="S8" s="38"/>
      <c r="T8" s="38"/>
      <c r="U8" s="38"/>
      <c r="V8" s="38"/>
      <c r="W8" s="40"/>
      <c r="X8" s="108"/>
      <c r="Y8" s="56"/>
      <c r="Z8" s="59"/>
      <c r="AA8" s="105"/>
      <c r="AB8" s="65"/>
      <c r="AC8" s="43"/>
      <c r="AJ8" s="20"/>
      <c r="AK8" s="20"/>
      <c r="AL8" s="20"/>
      <c r="AM8" s="20"/>
      <c r="AN8" s="20"/>
      <c r="AO8" s="20"/>
      <c r="AP8" s="20"/>
      <c r="AR8" s="21"/>
    </row>
    <row r="9" spans="1:44" ht="24.95" customHeight="1" x14ac:dyDescent="0.2">
      <c r="A9" s="41" t="s">
        <v>7</v>
      </c>
      <c r="B9" s="11" t="s">
        <v>86</v>
      </c>
      <c r="C9" s="100" t="s">
        <v>240</v>
      </c>
      <c r="D9" s="14"/>
      <c r="E9" s="15" t="s">
        <v>53</v>
      </c>
      <c r="F9" s="15" t="s">
        <v>53</v>
      </c>
      <c r="G9" s="15"/>
      <c r="H9" s="15" t="s">
        <v>53</v>
      </c>
      <c r="I9" s="15" t="s">
        <v>53</v>
      </c>
      <c r="J9" s="15" t="s">
        <v>53</v>
      </c>
      <c r="K9" s="15" t="s">
        <v>53</v>
      </c>
      <c r="L9" s="15"/>
      <c r="M9" s="15" t="s">
        <v>53</v>
      </c>
      <c r="N9" s="15" t="s">
        <v>53</v>
      </c>
      <c r="O9" s="15"/>
      <c r="P9" s="15" t="s">
        <v>53</v>
      </c>
      <c r="Q9" s="15" t="s">
        <v>53</v>
      </c>
      <c r="R9" s="15"/>
      <c r="S9" s="15" t="s">
        <v>53</v>
      </c>
      <c r="T9" s="15" t="s">
        <v>53</v>
      </c>
      <c r="U9" s="15" t="s">
        <v>53</v>
      </c>
      <c r="V9" s="15" t="s">
        <v>53</v>
      </c>
      <c r="W9" s="16"/>
      <c r="X9" s="106">
        <v>14</v>
      </c>
      <c r="Y9" s="54">
        <v>6</v>
      </c>
      <c r="Z9" s="57">
        <v>801</v>
      </c>
      <c r="AA9" s="103" t="s">
        <v>346</v>
      </c>
      <c r="AB9" s="63">
        <v>1</v>
      </c>
      <c r="AC9" s="41" t="s">
        <v>345</v>
      </c>
      <c r="AJ9" s="20"/>
      <c r="AK9" s="20"/>
      <c r="AL9" s="20"/>
      <c r="AM9" s="20"/>
      <c r="AN9" s="20"/>
      <c r="AO9" s="20"/>
      <c r="AP9" s="20"/>
      <c r="AR9" s="21"/>
    </row>
    <row r="10" spans="1:44" ht="24.95" customHeight="1" x14ac:dyDescent="0.2">
      <c r="A10" s="42"/>
      <c r="B10" s="17" t="s">
        <v>88</v>
      </c>
      <c r="C10" s="101"/>
      <c r="D10" s="44" t="b">
        <v>0</v>
      </c>
      <c r="E10" s="37">
        <v>30</v>
      </c>
      <c r="F10" s="37">
        <v>30</v>
      </c>
      <c r="G10" s="37" t="b">
        <v>0</v>
      </c>
      <c r="H10" s="37">
        <v>35</v>
      </c>
      <c r="I10" s="37">
        <v>40</v>
      </c>
      <c r="J10" s="37">
        <v>40</v>
      </c>
      <c r="K10" s="37">
        <v>45</v>
      </c>
      <c r="L10" s="37" t="b">
        <v>0</v>
      </c>
      <c r="M10" s="37">
        <v>52</v>
      </c>
      <c r="N10" s="37">
        <v>55</v>
      </c>
      <c r="O10" s="37" t="b">
        <v>0</v>
      </c>
      <c r="P10" s="37">
        <v>65</v>
      </c>
      <c r="Q10" s="37">
        <v>70</v>
      </c>
      <c r="R10" s="37" t="b">
        <v>0</v>
      </c>
      <c r="S10" s="37">
        <v>77</v>
      </c>
      <c r="T10" s="37">
        <v>80</v>
      </c>
      <c r="U10" s="37">
        <v>90</v>
      </c>
      <c r="V10" s="37">
        <v>98</v>
      </c>
      <c r="W10" s="39" t="b">
        <v>0</v>
      </c>
      <c r="X10" s="107"/>
      <c r="Y10" s="55"/>
      <c r="Z10" s="58"/>
      <c r="AA10" s="104"/>
      <c r="AB10" s="64"/>
      <c r="AC10" s="42"/>
      <c r="AJ10" s="20"/>
      <c r="AK10" s="20"/>
      <c r="AL10" s="20"/>
      <c r="AM10" s="20"/>
      <c r="AN10" s="20"/>
      <c r="AO10" s="20"/>
      <c r="AP10" s="20"/>
      <c r="AR10" s="21"/>
    </row>
    <row r="11" spans="1:44" ht="24.95" customHeight="1" thickBot="1" x14ac:dyDescent="0.25">
      <c r="A11" s="43"/>
      <c r="B11" s="22" t="s">
        <v>89</v>
      </c>
      <c r="C11" s="102"/>
      <c r="D11" s="45"/>
      <c r="E11" s="38"/>
      <c r="F11" s="38"/>
      <c r="G11" s="38"/>
      <c r="H11" s="38"/>
      <c r="I11" s="38"/>
      <c r="J11" s="38"/>
      <c r="K11" s="38"/>
      <c r="L11" s="38"/>
      <c r="M11" s="38"/>
      <c r="N11" s="38"/>
      <c r="O11" s="38"/>
      <c r="P11" s="38"/>
      <c r="Q11" s="38"/>
      <c r="R11" s="38"/>
      <c r="S11" s="38"/>
      <c r="T11" s="38"/>
      <c r="U11" s="38"/>
      <c r="V11" s="38"/>
      <c r="W11" s="40"/>
      <c r="X11" s="108"/>
      <c r="Y11" s="56"/>
      <c r="Z11" s="59"/>
      <c r="AA11" s="105"/>
      <c r="AB11" s="65"/>
      <c r="AC11" s="43"/>
      <c r="AJ11" s="20"/>
      <c r="AK11" s="20"/>
      <c r="AL11" s="20"/>
      <c r="AM11" s="20"/>
      <c r="AN11" s="20"/>
      <c r="AO11" s="20"/>
      <c r="AP11" s="20"/>
      <c r="AR11" s="21"/>
    </row>
    <row r="12" spans="1:44" ht="24.95" customHeight="1" x14ac:dyDescent="0.2">
      <c r="A12" s="41" t="s">
        <v>8</v>
      </c>
      <c r="B12" s="11" t="s">
        <v>364</v>
      </c>
      <c r="C12" s="100" t="s">
        <v>219</v>
      </c>
      <c r="D12" s="14" t="s">
        <v>53</v>
      </c>
      <c r="E12" s="15" t="s">
        <v>53</v>
      </c>
      <c r="F12" s="15" t="s">
        <v>53</v>
      </c>
      <c r="G12" s="15" t="s">
        <v>53</v>
      </c>
      <c r="H12" s="15"/>
      <c r="I12" s="15"/>
      <c r="J12" s="15" t="s">
        <v>53</v>
      </c>
      <c r="K12" s="15" t="s">
        <v>53</v>
      </c>
      <c r="L12" s="15" t="s">
        <v>53</v>
      </c>
      <c r="M12" s="15"/>
      <c r="N12" s="15" t="s">
        <v>53</v>
      </c>
      <c r="O12" s="15" t="s">
        <v>53</v>
      </c>
      <c r="P12" s="15" t="s">
        <v>53</v>
      </c>
      <c r="Q12" s="15" t="s">
        <v>53</v>
      </c>
      <c r="R12" s="15" t="s">
        <v>53</v>
      </c>
      <c r="S12" s="15"/>
      <c r="T12" s="15" t="s">
        <v>53</v>
      </c>
      <c r="U12" s="15"/>
      <c r="V12" s="15"/>
      <c r="W12" s="16" t="s">
        <v>53</v>
      </c>
      <c r="X12" s="106">
        <v>14</v>
      </c>
      <c r="Y12" s="54">
        <v>0</v>
      </c>
      <c r="Z12" s="57">
        <v>752</v>
      </c>
      <c r="AA12" s="103" t="s">
        <v>365</v>
      </c>
      <c r="AB12" s="63">
        <v>2</v>
      </c>
      <c r="AC12" s="41" t="s">
        <v>363</v>
      </c>
      <c r="AJ12" s="20"/>
      <c r="AK12" s="20"/>
      <c r="AL12" s="20"/>
      <c r="AM12" s="20"/>
      <c r="AN12" s="20"/>
      <c r="AO12" s="20"/>
      <c r="AP12" s="20"/>
      <c r="AR12" s="21"/>
    </row>
    <row r="13" spans="1:44" ht="24.95" customHeight="1" x14ac:dyDescent="0.2">
      <c r="A13" s="42"/>
      <c r="B13" s="17" t="s">
        <v>366</v>
      </c>
      <c r="C13" s="101"/>
      <c r="D13" s="44">
        <v>25</v>
      </c>
      <c r="E13" s="37">
        <v>30</v>
      </c>
      <c r="F13" s="37">
        <v>30</v>
      </c>
      <c r="G13" s="37">
        <v>30</v>
      </c>
      <c r="H13" s="37" t="b">
        <v>0</v>
      </c>
      <c r="I13" s="37" t="b">
        <v>0</v>
      </c>
      <c r="J13" s="37">
        <v>40</v>
      </c>
      <c r="K13" s="37">
        <v>45</v>
      </c>
      <c r="L13" s="37">
        <v>50</v>
      </c>
      <c r="M13" s="37" t="b">
        <v>0</v>
      </c>
      <c r="N13" s="37">
        <v>55</v>
      </c>
      <c r="O13" s="37">
        <v>60</v>
      </c>
      <c r="P13" s="37">
        <v>65</v>
      </c>
      <c r="Q13" s="37">
        <v>70</v>
      </c>
      <c r="R13" s="37">
        <v>73</v>
      </c>
      <c r="S13" s="37" t="b">
        <v>0</v>
      </c>
      <c r="T13" s="37">
        <v>80</v>
      </c>
      <c r="U13" s="37" t="b">
        <v>0</v>
      </c>
      <c r="V13" s="37" t="b">
        <v>0</v>
      </c>
      <c r="W13" s="39">
        <v>99</v>
      </c>
      <c r="X13" s="107"/>
      <c r="Y13" s="55"/>
      <c r="Z13" s="58"/>
      <c r="AA13" s="104"/>
      <c r="AB13" s="64"/>
      <c r="AC13" s="42"/>
      <c r="AJ13" s="20"/>
      <c r="AK13" s="20"/>
      <c r="AL13" s="20"/>
      <c r="AM13" s="20"/>
      <c r="AN13" s="20"/>
      <c r="AO13" s="20"/>
      <c r="AP13" s="20"/>
      <c r="AR13" s="21"/>
    </row>
    <row r="14" spans="1:44" ht="24.95" customHeight="1" thickBot="1" x14ac:dyDescent="0.25">
      <c r="A14" s="43"/>
      <c r="B14" s="22" t="s">
        <v>367</v>
      </c>
      <c r="C14" s="102"/>
      <c r="D14" s="45"/>
      <c r="E14" s="38"/>
      <c r="F14" s="38"/>
      <c r="G14" s="38"/>
      <c r="H14" s="38"/>
      <c r="I14" s="38"/>
      <c r="J14" s="38"/>
      <c r="K14" s="38"/>
      <c r="L14" s="38"/>
      <c r="M14" s="38"/>
      <c r="N14" s="38"/>
      <c r="O14" s="38"/>
      <c r="P14" s="38"/>
      <c r="Q14" s="38"/>
      <c r="R14" s="38"/>
      <c r="S14" s="38"/>
      <c r="T14" s="38"/>
      <c r="U14" s="38"/>
      <c r="V14" s="38"/>
      <c r="W14" s="40"/>
      <c r="X14" s="108"/>
      <c r="Y14" s="56"/>
      <c r="Z14" s="59"/>
      <c r="AA14" s="105"/>
      <c r="AB14" s="65"/>
      <c r="AC14" s="43"/>
      <c r="AJ14" s="20"/>
      <c r="AK14" s="20"/>
      <c r="AL14" s="20"/>
      <c r="AM14" s="20"/>
      <c r="AN14" s="20"/>
      <c r="AO14" s="20"/>
      <c r="AP14" s="20"/>
      <c r="AR14" s="21"/>
    </row>
    <row r="15" spans="1:44" ht="24.95" customHeight="1" x14ac:dyDescent="0.2">
      <c r="A15" s="41" t="s">
        <v>9</v>
      </c>
      <c r="B15" s="11" t="s">
        <v>369</v>
      </c>
      <c r="C15" s="100" t="s">
        <v>219</v>
      </c>
      <c r="D15" s="14"/>
      <c r="E15" s="15" t="s">
        <v>53</v>
      </c>
      <c r="F15" s="15" t="s">
        <v>53</v>
      </c>
      <c r="G15" s="15" t="s">
        <v>53</v>
      </c>
      <c r="H15" s="15"/>
      <c r="I15" s="15" t="s">
        <v>53</v>
      </c>
      <c r="J15" s="15" t="s">
        <v>53</v>
      </c>
      <c r="K15" s="15" t="s">
        <v>53</v>
      </c>
      <c r="L15" s="15" t="s">
        <v>53</v>
      </c>
      <c r="M15" s="15" t="s">
        <v>53</v>
      </c>
      <c r="N15" s="15" t="s">
        <v>53</v>
      </c>
      <c r="O15" s="15"/>
      <c r="P15" s="15" t="s">
        <v>53</v>
      </c>
      <c r="Q15" s="15" t="s">
        <v>53</v>
      </c>
      <c r="R15" s="15"/>
      <c r="S15" s="15" t="s">
        <v>53</v>
      </c>
      <c r="T15" s="15" t="s">
        <v>53</v>
      </c>
      <c r="U15" s="15" t="s">
        <v>53</v>
      </c>
      <c r="V15" s="15"/>
      <c r="W15" s="16"/>
      <c r="X15" s="106">
        <v>14</v>
      </c>
      <c r="Y15" s="54">
        <v>6</v>
      </c>
      <c r="Z15" s="57">
        <v>748</v>
      </c>
      <c r="AA15" s="103" t="s">
        <v>370</v>
      </c>
      <c r="AB15" s="63">
        <v>3</v>
      </c>
      <c r="AC15" s="41" t="s">
        <v>368</v>
      </c>
      <c r="AJ15" s="20"/>
      <c r="AK15" s="20"/>
      <c r="AL15" s="20"/>
      <c r="AM15" s="20"/>
      <c r="AN15" s="20"/>
      <c r="AO15" s="20"/>
      <c r="AP15" s="20"/>
      <c r="AR15" s="21"/>
    </row>
    <row r="16" spans="1:44" ht="24.95" customHeight="1" x14ac:dyDescent="0.2">
      <c r="A16" s="42"/>
      <c r="B16" s="17" t="s">
        <v>371</v>
      </c>
      <c r="C16" s="101"/>
      <c r="D16" s="44" t="b">
        <v>0</v>
      </c>
      <c r="E16" s="37">
        <v>30</v>
      </c>
      <c r="F16" s="37">
        <v>30</v>
      </c>
      <c r="G16" s="37">
        <v>30</v>
      </c>
      <c r="H16" s="37" t="b">
        <v>0</v>
      </c>
      <c r="I16" s="37">
        <v>40</v>
      </c>
      <c r="J16" s="37">
        <v>40</v>
      </c>
      <c r="K16" s="37">
        <v>45</v>
      </c>
      <c r="L16" s="37">
        <v>50</v>
      </c>
      <c r="M16" s="37">
        <v>52</v>
      </c>
      <c r="N16" s="37">
        <v>55</v>
      </c>
      <c r="O16" s="37" t="b">
        <v>0</v>
      </c>
      <c r="P16" s="37">
        <v>65</v>
      </c>
      <c r="Q16" s="37">
        <v>70</v>
      </c>
      <c r="R16" s="37" t="b">
        <v>0</v>
      </c>
      <c r="S16" s="37">
        <v>77</v>
      </c>
      <c r="T16" s="37">
        <v>80</v>
      </c>
      <c r="U16" s="37">
        <v>90</v>
      </c>
      <c r="V16" s="37" t="b">
        <v>0</v>
      </c>
      <c r="W16" s="39" t="b">
        <v>0</v>
      </c>
      <c r="X16" s="107"/>
      <c r="Y16" s="55"/>
      <c r="Z16" s="58"/>
      <c r="AA16" s="104"/>
      <c r="AB16" s="64"/>
      <c r="AC16" s="42"/>
      <c r="AJ16" s="20"/>
      <c r="AK16" s="20"/>
      <c r="AL16" s="20"/>
      <c r="AM16" s="20"/>
      <c r="AN16" s="20"/>
      <c r="AO16" s="20"/>
      <c r="AP16" s="20"/>
      <c r="AR16" s="21"/>
    </row>
    <row r="17" spans="1:44" ht="24.95" customHeight="1" thickBot="1" x14ac:dyDescent="0.25">
      <c r="A17" s="43"/>
      <c r="B17" s="22" t="s">
        <v>372</v>
      </c>
      <c r="C17" s="102"/>
      <c r="D17" s="45"/>
      <c r="E17" s="38"/>
      <c r="F17" s="38"/>
      <c r="G17" s="38"/>
      <c r="H17" s="38"/>
      <c r="I17" s="38"/>
      <c r="J17" s="38"/>
      <c r="K17" s="38"/>
      <c r="L17" s="38"/>
      <c r="M17" s="38"/>
      <c r="N17" s="38"/>
      <c r="O17" s="38"/>
      <c r="P17" s="38"/>
      <c r="Q17" s="38"/>
      <c r="R17" s="38"/>
      <c r="S17" s="38"/>
      <c r="T17" s="38"/>
      <c r="U17" s="38"/>
      <c r="V17" s="38"/>
      <c r="W17" s="40"/>
      <c r="X17" s="108"/>
      <c r="Y17" s="56"/>
      <c r="Z17" s="59"/>
      <c r="AA17" s="105"/>
      <c r="AB17" s="65"/>
      <c r="AC17" s="43"/>
      <c r="AJ17" s="20"/>
      <c r="AK17" s="20"/>
      <c r="AL17" s="20"/>
      <c r="AM17" s="20"/>
      <c r="AN17" s="20"/>
      <c r="AO17" s="20"/>
      <c r="AP17" s="20"/>
      <c r="AR17" s="21"/>
    </row>
    <row r="18" spans="1:44" ht="24.95" customHeight="1" x14ac:dyDescent="0.2">
      <c r="A18" s="41" t="s">
        <v>10</v>
      </c>
      <c r="B18" s="11" t="s">
        <v>313</v>
      </c>
      <c r="C18" s="100" t="s">
        <v>240</v>
      </c>
      <c r="D18" s="14"/>
      <c r="E18" s="15" t="s">
        <v>53</v>
      </c>
      <c r="F18" s="15"/>
      <c r="G18" s="15" t="s">
        <v>53</v>
      </c>
      <c r="H18" s="15" t="s">
        <v>53</v>
      </c>
      <c r="I18" s="15" t="s">
        <v>53</v>
      </c>
      <c r="J18" s="15"/>
      <c r="K18" s="15" t="s">
        <v>53</v>
      </c>
      <c r="L18" s="15"/>
      <c r="M18" s="15" t="s">
        <v>53</v>
      </c>
      <c r="N18" s="15"/>
      <c r="O18" s="15"/>
      <c r="P18" s="15" t="s">
        <v>53</v>
      </c>
      <c r="Q18" s="15" t="s">
        <v>53</v>
      </c>
      <c r="R18" s="15"/>
      <c r="S18" s="15" t="s">
        <v>53</v>
      </c>
      <c r="T18" s="15" t="s">
        <v>53</v>
      </c>
      <c r="U18" s="15" t="s">
        <v>53</v>
      </c>
      <c r="V18" s="15" t="s">
        <v>53</v>
      </c>
      <c r="W18" s="16"/>
      <c r="X18" s="106">
        <v>12</v>
      </c>
      <c r="Y18" s="54">
        <v>22</v>
      </c>
      <c r="Z18" s="57">
        <v>690</v>
      </c>
      <c r="AA18" s="103" t="s">
        <v>314</v>
      </c>
      <c r="AB18" s="63">
        <v>2</v>
      </c>
      <c r="AC18" s="41" t="s">
        <v>312</v>
      </c>
      <c r="AJ18" s="20"/>
      <c r="AK18" s="20"/>
      <c r="AL18" s="20"/>
      <c r="AM18" s="20"/>
      <c r="AN18" s="20"/>
      <c r="AO18" s="20"/>
      <c r="AP18" s="20"/>
      <c r="AR18" s="21"/>
    </row>
    <row r="19" spans="1:44" ht="24.95" customHeight="1" x14ac:dyDescent="0.2">
      <c r="A19" s="42"/>
      <c r="B19" s="17" t="s">
        <v>190</v>
      </c>
      <c r="C19" s="101"/>
      <c r="D19" s="44" t="b">
        <v>0</v>
      </c>
      <c r="E19" s="37">
        <v>30</v>
      </c>
      <c r="F19" s="37" t="b">
        <v>0</v>
      </c>
      <c r="G19" s="37">
        <v>30</v>
      </c>
      <c r="H19" s="37">
        <v>35</v>
      </c>
      <c r="I19" s="37">
        <v>40</v>
      </c>
      <c r="J19" s="37" t="b">
        <v>0</v>
      </c>
      <c r="K19" s="37">
        <v>45</v>
      </c>
      <c r="L19" s="37" t="b">
        <v>0</v>
      </c>
      <c r="M19" s="37">
        <v>52</v>
      </c>
      <c r="N19" s="37" t="b">
        <v>0</v>
      </c>
      <c r="O19" s="37" t="b">
        <v>0</v>
      </c>
      <c r="P19" s="37">
        <v>65</v>
      </c>
      <c r="Q19" s="37">
        <v>70</v>
      </c>
      <c r="R19" s="37" t="b">
        <v>0</v>
      </c>
      <c r="S19" s="37">
        <v>77</v>
      </c>
      <c r="T19" s="37">
        <v>80</v>
      </c>
      <c r="U19" s="37">
        <v>90</v>
      </c>
      <c r="V19" s="37">
        <v>98</v>
      </c>
      <c r="W19" s="39" t="b">
        <v>0</v>
      </c>
      <c r="X19" s="107"/>
      <c r="Y19" s="55"/>
      <c r="Z19" s="58"/>
      <c r="AA19" s="104"/>
      <c r="AB19" s="64"/>
      <c r="AC19" s="42"/>
      <c r="AJ19" s="20"/>
      <c r="AK19" s="20"/>
      <c r="AL19" s="20"/>
      <c r="AM19" s="20"/>
      <c r="AN19" s="20"/>
      <c r="AO19" s="20"/>
      <c r="AP19" s="20"/>
      <c r="AR19" s="21"/>
    </row>
    <row r="20" spans="1:44" ht="24.95" customHeight="1" thickBot="1" x14ac:dyDescent="0.25">
      <c r="A20" s="43"/>
      <c r="B20" s="22" t="s">
        <v>107</v>
      </c>
      <c r="C20" s="102"/>
      <c r="D20" s="45"/>
      <c r="E20" s="38"/>
      <c r="F20" s="38"/>
      <c r="G20" s="38"/>
      <c r="H20" s="38"/>
      <c r="I20" s="38"/>
      <c r="J20" s="38"/>
      <c r="K20" s="38"/>
      <c r="L20" s="38"/>
      <c r="M20" s="38"/>
      <c r="N20" s="38"/>
      <c r="O20" s="38"/>
      <c r="P20" s="38"/>
      <c r="Q20" s="38"/>
      <c r="R20" s="38"/>
      <c r="S20" s="38"/>
      <c r="T20" s="38"/>
      <c r="U20" s="38"/>
      <c r="V20" s="38"/>
      <c r="W20" s="40"/>
      <c r="X20" s="108"/>
      <c r="Y20" s="56"/>
      <c r="Z20" s="59"/>
      <c r="AA20" s="105"/>
      <c r="AB20" s="65"/>
      <c r="AC20" s="43"/>
      <c r="AJ20" s="20"/>
      <c r="AK20" s="20"/>
      <c r="AL20" s="20"/>
      <c r="AM20" s="20"/>
      <c r="AN20" s="20"/>
      <c r="AO20" s="20"/>
      <c r="AP20" s="20"/>
      <c r="AR20" s="21"/>
    </row>
    <row r="21" spans="1:44" ht="24.95" customHeight="1" x14ac:dyDescent="0.2">
      <c r="A21" s="41" t="s">
        <v>11</v>
      </c>
      <c r="B21" s="11" t="s">
        <v>319</v>
      </c>
      <c r="C21" s="100" t="s">
        <v>231</v>
      </c>
      <c r="D21" s="14"/>
      <c r="E21" s="15" t="s">
        <v>53</v>
      </c>
      <c r="F21" s="15"/>
      <c r="G21" s="15"/>
      <c r="H21" s="15"/>
      <c r="I21" s="15" t="s">
        <v>53</v>
      </c>
      <c r="J21" s="15"/>
      <c r="K21" s="15"/>
      <c r="L21" s="15"/>
      <c r="M21" s="15" t="s">
        <v>53</v>
      </c>
      <c r="N21" s="15"/>
      <c r="O21" s="15"/>
      <c r="P21" s="15" t="s">
        <v>53</v>
      </c>
      <c r="Q21" s="15" t="s">
        <v>53</v>
      </c>
      <c r="R21" s="15" t="s">
        <v>53</v>
      </c>
      <c r="S21" s="15" t="s">
        <v>53</v>
      </c>
      <c r="T21" s="15" t="s">
        <v>53</v>
      </c>
      <c r="U21" s="15" t="s">
        <v>53</v>
      </c>
      <c r="V21" s="15"/>
      <c r="W21" s="16" t="s">
        <v>53</v>
      </c>
      <c r="X21" s="106">
        <v>10</v>
      </c>
      <c r="Y21" s="54">
        <v>0</v>
      </c>
      <c r="Z21" s="57">
        <v>676</v>
      </c>
      <c r="AA21" s="103" t="s">
        <v>320</v>
      </c>
      <c r="AB21" s="63">
        <v>1</v>
      </c>
      <c r="AC21" s="41" t="s">
        <v>318</v>
      </c>
      <c r="AJ21" s="20"/>
      <c r="AK21" s="20"/>
      <c r="AL21" s="20"/>
      <c r="AM21" s="20"/>
      <c r="AN21" s="20"/>
      <c r="AO21" s="20"/>
      <c r="AP21" s="20"/>
      <c r="AR21" s="21"/>
    </row>
    <row r="22" spans="1:44" ht="24.95" customHeight="1" x14ac:dyDescent="0.2">
      <c r="A22" s="42"/>
      <c r="B22" s="17" t="s">
        <v>262</v>
      </c>
      <c r="C22" s="101"/>
      <c r="D22" s="44" t="b">
        <v>0</v>
      </c>
      <c r="E22" s="37">
        <v>30</v>
      </c>
      <c r="F22" s="37" t="b">
        <v>0</v>
      </c>
      <c r="G22" s="37" t="b">
        <v>0</v>
      </c>
      <c r="H22" s="37" t="b">
        <v>0</v>
      </c>
      <c r="I22" s="37">
        <v>40</v>
      </c>
      <c r="J22" s="37" t="b">
        <v>0</v>
      </c>
      <c r="K22" s="37" t="b">
        <v>0</v>
      </c>
      <c r="L22" s="37" t="b">
        <v>0</v>
      </c>
      <c r="M22" s="37">
        <v>52</v>
      </c>
      <c r="N22" s="37" t="b">
        <v>0</v>
      </c>
      <c r="O22" s="37" t="b">
        <v>0</v>
      </c>
      <c r="P22" s="37">
        <v>65</v>
      </c>
      <c r="Q22" s="37">
        <v>70</v>
      </c>
      <c r="R22" s="37">
        <v>73</v>
      </c>
      <c r="S22" s="37">
        <v>77</v>
      </c>
      <c r="T22" s="37">
        <v>80</v>
      </c>
      <c r="U22" s="37">
        <v>90</v>
      </c>
      <c r="V22" s="37" t="b">
        <v>0</v>
      </c>
      <c r="W22" s="39">
        <v>99</v>
      </c>
      <c r="X22" s="107"/>
      <c r="Y22" s="55"/>
      <c r="Z22" s="58"/>
      <c r="AA22" s="104"/>
      <c r="AB22" s="64"/>
      <c r="AC22" s="42"/>
      <c r="AJ22" s="20"/>
      <c r="AK22" s="20"/>
      <c r="AL22" s="20"/>
      <c r="AM22" s="20"/>
      <c r="AN22" s="20"/>
      <c r="AO22" s="20"/>
      <c r="AP22" s="20"/>
      <c r="AR22" s="21"/>
    </row>
    <row r="23" spans="1:44" ht="24.95" customHeight="1" thickBot="1" x14ac:dyDescent="0.25">
      <c r="A23" s="43"/>
      <c r="B23" s="22" t="s">
        <v>321</v>
      </c>
      <c r="C23" s="102"/>
      <c r="D23" s="45"/>
      <c r="E23" s="38"/>
      <c r="F23" s="38"/>
      <c r="G23" s="38"/>
      <c r="H23" s="38"/>
      <c r="I23" s="38"/>
      <c r="J23" s="38"/>
      <c r="K23" s="38"/>
      <c r="L23" s="38"/>
      <c r="M23" s="38"/>
      <c r="N23" s="38"/>
      <c r="O23" s="38"/>
      <c r="P23" s="38"/>
      <c r="Q23" s="38"/>
      <c r="R23" s="38"/>
      <c r="S23" s="38"/>
      <c r="T23" s="38"/>
      <c r="U23" s="38"/>
      <c r="V23" s="38"/>
      <c r="W23" s="40"/>
      <c r="X23" s="108"/>
      <c r="Y23" s="56"/>
      <c r="Z23" s="59"/>
      <c r="AA23" s="105"/>
      <c r="AB23" s="65"/>
      <c r="AC23" s="43"/>
      <c r="AJ23" s="20"/>
      <c r="AK23" s="20"/>
      <c r="AL23" s="20"/>
      <c r="AM23" s="20"/>
      <c r="AN23" s="20"/>
      <c r="AO23" s="20"/>
      <c r="AP23" s="20"/>
      <c r="AR23" s="21"/>
    </row>
    <row r="24" spans="1:44" ht="24.95" customHeight="1" x14ac:dyDescent="0.2">
      <c r="A24" s="109" t="s">
        <v>12</v>
      </c>
      <c r="B24" s="11" t="s">
        <v>183</v>
      </c>
      <c r="C24" s="100" t="s">
        <v>224</v>
      </c>
      <c r="D24" s="14" t="s">
        <v>53</v>
      </c>
      <c r="E24" s="15" t="s">
        <v>53</v>
      </c>
      <c r="F24" s="15" t="s">
        <v>53</v>
      </c>
      <c r="G24" s="15" t="s">
        <v>53</v>
      </c>
      <c r="H24" s="15"/>
      <c r="I24" s="15" t="s">
        <v>53</v>
      </c>
      <c r="J24" s="15" t="s">
        <v>53</v>
      </c>
      <c r="K24" s="15" t="s">
        <v>53</v>
      </c>
      <c r="L24" s="15"/>
      <c r="M24" s="15" t="s">
        <v>53</v>
      </c>
      <c r="N24" s="15"/>
      <c r="O24" s="15"/>
      <c r="P24" s="15" t="s">
        <v>53</v>
      </c>
      <c r="Q24" s="15" t="s">
        <v>53</v>
      </c>
      <c r="R24" s="15"/>
      <c r="S24" s="15"/>
      <c r="T24" s="15" t="s">
        <v>53</v>
      </c>
      <c r="U24" s="15" t="s">
        <v>53</v>
      </c>
      <c r="V24" s="15"/>
      <c r="W24" s="16"/>
      <c r="X24" s="106">
        <v>12</v>
      </c>
      <c r="Y24" s="54">
        <v>0</v>
      </c>
      <c r="Z24" s="57">
        <v>597</v>
      </c>
      <c r="AA24" s="103" t="s">
        <v>348</v>
      </c>
      <c r="AB24" s="63">
        <v>1</v>
      </c>
      <c r="AC24" s="41" t="s">
        <v>347</v>
      </c>
      <c r="AJ24" s="20"/>
      <c r="AK24" s="20"/>
      <c r="AL24" s="20"/>
      <c r="AM24" s="20"/>
      <c r="AN24" s="20"/>
      <c r="AO24" s="20"/>
      <c r="AP24" s="20"/>
      <c r="AR24" s="21"/>
    </row>
    <row r="25" spans="1:44" ht="24.95" customHeight="1" x14ac:dyDescent="0.2">
      <c r="A25" s="110"/>
      <c r="B25" s="17" t="s">
        <v>181</v>
      </c>
      <c r="C25" s="101"/>
      <c r="D25" s="44">
        <v>25</v>
      </c>
      <c r="E25" s="37">
        <v>30</v>
      </c>
      <c r="F25" s="37">
        <v>30</v>
      </c>
      <c r="G25" s="37">
        <v>30</v>
      </c>
      <c r="H25" s="37" t="b">
        <v>0</v>
      </c>
      <c r="I25" s="37">
        <v>40</v>
      </c>
      <c r="J25" s="37">
        <v>40</v>
      </c>
      <c r="K25" s="37">
        <v>45</v>
      </c>
      <c r="L25" s="37" t="b">
        <v>0</v>
      </c>
      <c r="M25" s="37">
        <v>52</v>
      </c>
      <c r="N25" s="37" t="b">
        <v>0</v>
      </c>
      <c r="O25" s="37" t="b">
        <v>0</v>
      </c>
      <c r="P25" s="37">
        <v>65</v>
      </c>
      <c r="Q25" s="37">
        <v>70</v>
      </c>
      <c r="R25" s="37" t="b">
        <v>0</v>
      </c>
      <c r="S25" s="37" t="b">
        <v>0</v>
      </c>
      <c r="T25" s="37">
        <v>80</v>
      </c>
      <c r="U25" s="37">
        <v>90</v>
      </c>
      <c r="V25" s="37" t="b">
        <v>0</v>
      </c>
      <c r="W25" s="39" t="b">
        <v>0</v>
      </c>
      <c r="X25" s="107"/>
      <c r="Y25" s="55"/>
      <c r="Z25" s="58"/>
      <c r="AA25" s="104"/>
      <c r="AB25" s="64"/>
      <c r="AC25" s="42"/>
      <c r="AJ25" s="20"/>
      <c r="AK25" s="20"/>
      <c r="AL25" s="20"/>
      <c r="AM25" s="20"/>
      <c r="AN25" s="20"/>
      <c r="AO25" s="20"/>
      <c r="AP25" s="20"/>
      <c r="AR25" s="21"/>
    </row>
    <row r="26" spans="1:44" ht="24.95" customHeight="1" thickBot="1" x14ac:dyDescent="0.25">
      <c r="A26" s="111"/>
      <c r="B26" s="22" t="s">
        <v>180</v>
      </c>
      <c r="C26" s="102"/>
      <c r="D26" s="45"/>
      <c r="E26" s="38"/>
      <c r="F26" s="38"/>
      <c r="G26" s="38"/>
      <c r="H26" s="38"/>
      <c r="I26" s="38"/>
      <c r="J26" s="38"/>
      <c r="K26" s="38"/>
      <c r="L26" s="38"/>
      <c r="M26" s="38"/>
      <c r="N26" s="38"/>
      <c r="O26" s="38"/>
      <c r="P26" s="38"/>
      <c r="Q26" s="38"/>
      <c r="R26" s="38"/>
      <c r="S26" s="38"/>
      <c r="T26" s="38"/>
      <c r="U26" s="38"/>
      <c r="V26" s="38"/>
      <c r="W26" s="40"/>
      <c r="X26" s="108"/>
      <c r="Y26" s="56"/>
      <c r="Z26" s="59"/>
      <c r="AA26" s="105"/>
      <c r="AB26" s="65"/>
      <c r="AC26" s="43"/>
      <c r="AJ26" s="20"/>
      <c r="AK26" s="20"/>
      <c r="AL26" s="20"/>
      <c r="AM26" s="20"/>
      <c r="AN26" s="20"/>
      <c r="AO26" s="20"/>
      <c r="AP26" s="20"/>
      <c r="AR26" s="21"/>
    </row>
    <row r="27" spans="1:44" ht="24.95" customHeight="1" x14ac:dyDescent="0.2">
      <c r="A27" s="41" t="s">
        <v>13</v>
      </c>
      <c r="B27" s="11" t="s">
        <v>328</v>
      </c>
      <c r="C27" s="100" t="s">
        <v>219</v>
      </c>
      <c r="D27" s="14"/>
      <c r="E27" s="15"/>
      <c r="F27" s="15" t="s">
        <v>53</v>
      </c>
      <c r="G27" s="15" t="s">
        <v>53</v>
      </c>
      <c r="H27" s="15"/>
      <c r="I27" s="15" t="s">
        <v>53</v>
      </c>
      <c r="J27" s="15" t="s">
        <v>53</v>
      </c>
      <c r="K27" s="15" t="s">
        <v>53</v>
      </c>
      <c r="L27" s="15"/>
      <c r="M27" s="15" t="s">
        <v>53</v>
      </c>
      <c r="N27" s="15"/>
      <c r="O27" s="15"/>
      <c r="P27" s="15" t="s">
        <v>53</v>
      </c>
      <c r="Q27" s="15"/>
      <c r="R27" s="15"/>
      <c r="S27" s="15" t="s">
        <v>53</v>
      </c>
      <c r="T27" s="15" t="s">
        <v>53</v>
      </c>
      <c r="U27" s="15" t="s">
        <v>53</v>
      </c>
      <c r="V27" s="15"/>
      <c r="W27" s="16"/>
      <c r="X27" s="106">
        <v>10</v>
      </c>
      <c r="Y27" s="54">
        <v>0</v>
      </c>
      <c r="Z27" s="57">
        <v>549</v>
      </c>
      <c r="AA27" s="103" t="s">
        <v>329</v>
      </c>
      <c r="AB27" s="63">
        <v>4</v>
      </c>
      <c r="AC27" s="41" t="s">
        <v>327</v>
      </c>
      <c r="AJ27" s="20"/>
      <c r="AK27" s="20"/>
      <c r="AL27" s="20"/>
      <c r="AM27" s="20"/>
      <c r="AN27" s="20"/>
      <c r="AO27" s="20"/>
      <c r="AP27" s="20"/>
      <c r="AR27" s="21"/>
    </row>
    <row r="28" spans="1:44" ht="24.95" customHeight="1" x14ac:dyDescent="0.2">
      <c r="A28" s="42"/>
      <c r="B28" s="17" t="s">
        <v>119</v>
      </c>
      <c r="C28" s="101"/>
      <c r="D28" s="44" t="b">
        <v>0</v>
      </c>
      <c r="E28" s="37" t="b">
        <v>0</v>
      </c>
      <c r="F28" s="37">
        <v>30</v>
      </c>
      <c r="G28" s="37">
        <v>30</v>
      </c>
      <c r="H28" s="37" t="b">
        <v>0</v>
      </c>
      <c r="I28" s="37">
        <v>40</v>
      </c>
      <c r="J28" s="37">
        <v>40</v>
      </c>
      <c r="K28" s="37">
        <v>45</v>
      </c>
      <c r="L28" s="37" t="b">
        <v>0</v>
      </c>
      <c r="M28" s="37">
        <v>52</v>
      </c>
      <c r="N28" s="37" t="b">
        <v>0</v>
      </c>
      <c r="O28" s="37" t="b">
        <v>0</v>
      </c>
      <c r="P28" s="37">
        <v>65</v>
      </c>
      <c r="Q28" s="37" t="b">
        <v>0</v>
      </c>
      <c r="R28" s="37" t="b">
        <v>0</v>
      </c>
      <c r="S28" s="37">
        <v>77</v>
      </c>
      <c r="T28" s="37">
        <v>80</v>
      </c>
      <c r="U28" s="37">
        <v>90</v>
      </c>
      <c r="V28" s="37" t="b">
        <v>0</v>
      </c>
      <c r="W28" s="39" t="b">
        <v>0</v>
      </c>
      <c r="X28" s="107"/>
      <c r="Y28" s="55"/>
      <c r="Z28" s="58"/>
      <c r="AA28" s="104"/>
      <c r="AB28" s="64"/>
      <c r="AC28" s="42"/>
      <c r="AJ28" s="20"/>
      <c r="AK28" s="20"/>
      <c r="AL28" s="20"/>
      <c r="AM28" s="20"/>
      <c r="AN28" s="20"/>
      <c r="AO28" s="20"/>
      <c r="AP28" s="20"/>
      <c r="AR28" s="21"/>
    </row>
    <row r="29" spans="1:44" ht="24.95" customHeight="1" thickBot="1" x14ac:dyDescent="0.25">
      <c r="A29" s="43"/>
      <c r="B29" s="22" t="s">
        <v>330</v>
      </c>
      <c r="C29" s="102"/>
      <c r="D29" s="45"/>
      <c r="E29" s="38"/>
      <c r="F29" s="38"/>
      <c r="G29" s="38"/>
      <c r="H29" s="38"/>
      <c r="I29" s="38"/>
      <c r="J29" s="38"/>
      <c r="K29" s="38"/>
      <c r="L29" s="38"/>
      <c r="M29" s="38"/>
      <c r="N29" s="38"/>
      <c r="O29" s="38"/>
      <c r="P29" s="38"/>
      <c r="Q29" s="38"/>
      <c r="R29" s="38"/>
      <c r="S29" s="38"/>
      <c r="T29" s="38"/>
      <c r="U29" s="38"/>
      <c r="V29" s="38"/>
      <c r="W29" s="40"/>
      <c r="X29" s="108"/>
      <c r="Y29" s="56"/>
      <c r="Z29" s="59"/>
      <c r="AA29" s="105"/>
      <c r="AB29" s="65"/>
      <c r="AC29" s="43"/>
      <c r="AJ29" s="20"/>
      <c r="AK29" s="20"/>
      <c r="AL29" s="20"/>
      <c r="AM29" s="20"/>
      <c r="AN29" s="20"/>
      <c r="AO29" s="20"/>
      <c r="AP29" s="20"/>
      <c r="AR29" s="21"/>
    </row>
    <row r="30" spans="1:44" ht="24.95" customHeight="1" x14ac:dyDescent="0.2">
      <c r="A30" s="41" t="s">
        <v>14</v>
      </c>
      <c r="B30" s="11" t="s">
        <v>359</v>
      </c>
      <c r="C30" s="100" t="s">
        <v>224</v>
      </c>
      <c r="D30" s="14" t="s">
        <v>53</v>
      </c>
      <c r="E30" s="15" t="s">
        <v>53</v>
      </c>
      <c r="F30" s="15" t="s">
        <v>53</v>
      </c>
      <c r="G30" s="15" t="s">
        <v>53</v>
      </c>
      <c r="H30" s="15"/>
      <c r="I30" s="15" t="s">
        <v>53</v>
      </c>
      <c r="J30" s="15"/>
      <c r="K30" s="15" t="s">
        <v>53</v>
      </c>
      <c r="L30" s="15"/>
      <c r="M30" s="15"/>
      <c r="N30" s="15"/>
      <c r="O30" s="15"/>
      <c r="P30" s="15" t="s">
        <v>53</v>
      </c>
      <c r="Q30" s="15" t="s">
        <v>53</v>
      </c>
      <c r="R30" s="15"/>
      <c r="S30" s="15"/>
      <c r="T30" s="15" t="s">
        <v>53</v>
      </c>
      <c r="U30" s="15" t="s">
        <v>53</v>
      </c>
      <c r="V30" s="15"/>
      <c r="W30" s="16"/>
      <c r="X30" s="106">
        <v>10</v>
      </c>
      <c r="Y30" s="54">
        <v>0</v>
      </c>
      <c r="Z30" s="57">
        <v>505</v>
      </c>
      <c r="AA30" s="103" t="s">
        <v>360</v>
      </c>
      <c r="AB30" s="63">
        <v>2</v>
      </c>
      <c r="AC30" s="41" t="s">
        <v>358</v>
      </c>
      <c r="AJ30" s="20"/>
      <c r="AK30" s="20"/>
      <c r="AL30" s="20"/>
      <c r="AM30" s="20"/>
      <c r="AN30" s="20"/>
      <c r="AO30" s="20"/>
      <c r="AP30" s="20"/>
      <c r="AR30" s="21"/>
    </row>
    <row r="31" spans="1:44" ht="24.95" customHeight="1" x14ac:dyDescent="0.2">
      <c r="A31" s="42"/>
      <c r="B31" s="17" t="s">
        <v>361</v>
      </c>
      <c r="C31" s="101"/>
      <c r="D31" s="44">
        <v>25</v>
      </c>
      <c r="E31" s="37">
        <v>30</v>
      </c>
      <c r="F31" s="37">
        <v>30</v>
      </c>
      <c r="G31" s="37">
        <v>30</v>
      </c>
      <c r="H31" s="37" t="b">
        <v>0</v>
      </c>
      <c r="I31" s="37">
        <v>40</v>
      </c>
      <c r="J31" s="37" t="b">
        <v>0</v>
      </c>
      <c r="K31" s="37">
        <v>45</v>
      </c>
      <c r="L31" s="37" t="b">
        <v>0</v>
      </c>
      <c r="M31" s="37" t="b">
        <v>0</v>
      </c>
      <c r="N31" s="37" t="b">
        <v>0</v>
      </c>
      <c r="O31" s="37" t="b">
        <v>0</v>
      </c>
      <c r="P31" s="37">
        <v>65</v>
      </c>
      <c r="Q31" s="37">
        <v>70</v>
      </c>
      <c r="R31" s="37" t="b">
        <v>0</v>
      </c>
      <c r="S31" s="37" t="b">
        <v>0</v>
      </c>
      <c r="T31" s="37">
        <v>80</v>
      </c>
      <c r="U31" s="37">
        <v>90</v>
      </c>
      <c r="V31" s="37" t="b">
        <v>0</v>
      </c>
      <c r="W31" s="39" t="b">
        <v>0</v>
      </c>
      <c r="X31" s="107"/>
      <c r="Y31" s="55"/>
      <c r="Z31" s="58"/>
      <c r="AA31" s="104"/>
      <c r="AB31" s="64"/>
      <c r="AC31" s="42"/>
      <c r="AJ31" s="20"/>
      <c r="AK31" s="20"/>
      <c r="AL31" s="20"/>
      <c r="AM31" s="20"/>
      <c r="AN31" s="20"/>
      <c r="AO31" s="20"/>
      <c r="AP31" s="20"/>
      <c r="AR31" s="21"/>
    </row>
    <row r="32" spans="1:44" ht="24.95" customHeight="1" thickBot="1" x14ac:dyDescent="0.25">
      <c r="A32" s="43"/>
      <c r="B32" s="22" t="s">
        <v>362</v>
      </c>
      <c r="C32" s="102"/>
      <c r="D32" s="45"/>
      <c r="E32" s="38"/>
      <c r="F32" s="38"/>
      <c r="G32" s="38"/>
      <c r="H32" s="38"/>
      <c r="I32" s="38"/>
      <c r="J32" s="38"/>
      <c r="K32" s="38"/>
      <c r="L32" s="38"/>
      <c r="M32" s="38"/>
      <c r="N32" s="38"/>
      <c r="O32" s="38"/>
      <c r="P32" s="38"/>
      <c r="Q32" s="38"/>
      <c r="R32" s="38"/>
      <c r="S32" s="38"/>
      <c r="T32" s="38"/>
      <c r="U32" s="38"/>
      <c r="V32" s="38"/>
      <c r="W32" s="40"/>
      <c r="X32" s="108"/>
      <c r="Y32" s="56"/>
      <c r="Z32" s="59"/>
      <c r="AA32" s="105"/>
      <c r="AB32" s="65"/>
      <c r="AC32" s="43"/>
      <c r="AJ32" s="20"/>
      <c r="AK32" s="20"/>
      <c r="AL32" s="20"/>
      <c r="AM32" s="20"/>
      <c r="AN32" s="20"/>
      <c r="AO32" s="20"/>
      <c r="AP32" s="20"/>
      <c r="AR32" s="21"/>
    </row>
    <row r="33" spans="1:44" ht="24.95" customHeight="1" x14ac:dyDescent="0.2">
      <c r="A33" s="41" t="s">
        <v>15</v>
      </c>
      <c r="B33" s="11" t="s">
        <v>374</v>
      </c>
      <c r="C33" s="100" t="s">
        <v>60</v>
      </c>
      <c r="D33" s="14" t="s">
        <v>53</v>
      </c>
      <c r="E33" s="15"/>
      <c r="F33" s="15" t="s">
        <v>53</v>
      </c>
      <c r="G33" s="15" t="s">
        <v>53</v>
      </c>
      <c r="H33" s="15"/>
      <c r="I33" s="15"/>
      <c r="J33" s="15" t="s">
        <v>53</v>
      </c>
      <c r="K33" s="15" t="s">
        <v>53</v>
      </c>
      <c r="L33" s="15" t="s">
        <v>53</v>
      </c>
      <c r="M33" s="15"/>
      <c r="N33" s="15" t="s">
        <v>53</v>
      </c>
      <c r="O33" s="15"/>
      <c r="P33" s="15" t="s">
        <v>53</v>
      </c>
      <c r="Q33" s="15" t="s">
        <v>53</v>
      </c>
      <c r="R33" s="15"/>
      <c r="S33" s="15"/>
      <c r="T33" s="15" t="s">
        <v>53</v>
      </c>
      <c r="U33" s="15"/>
      <c r="V33" s="15"/>
      <c r="W33" s="16"/>
      <c r="X33" s="106">
        <v>10</v>
      </c>
      <c r="Y33" s="54">
        <v>0</v>
      </c>
      <c r="Z33" s="57">
        <v>490</v>
      </c>
      <c r="AA33" s="103" t="s">
        <v>375</v>
      </c>
      <c r="AB33" s="63">
        <v>1</v>
      </c>
      <c r="AC33" s="41" t="s">
        <v>373</v>
      </c>
      <c r="AJ33" s="20"/>
      <c r="AK33" s="20"/>
      <c r="AL33" s="20"/>
      <c r="AM33" s="20"/>
      <c r="AN33" s="20"/>
      <c r="AO33" s="20"/>
      <c r="AP33" s="20"/>
      <c r="AR33" s="21"/>
    </row>
    <row r="34" spans="1:44" ht="24.95" customHeight="1" x14ac:dyDescent="0.2">
      <c r="A34" s="42"/>
      <c r="B34" s="17" t="s">
        <v>376</v>
      </c>
      <c r="C34" s="101"/>
      <c r="D34" s="44">
        <v>25</v>
      </c>
      <c r="E34" s="37" t="b">
        <v>0</v>
      </c>
      <c r="F34" s="37">
        <v>30</v>
      </c>
      <c r="G34" s="37">
        <v>30</v>
      </c>
      <c r="H34" s="37" t="b">
        <v>0</v>
      </c>
      <c r="I34" s="37" t="b">
        <v>0</v>
      </c>
      <c r="J34" s="37">
        <v>40</v>
      </c>
      <c r="K34" s="37">
        <v>45</v>
      </c>
      <c r="L34" s="37">
        <v>50</v>
      </c>
      <c r="M34" s="37" t="b">
        <v>0</v>
      </c>
      <c r="N34" s="37">
        <v>55</v>
      </c>
      <c r="O34" s="37" t="b">
        <v>0</v>
      </c>
      <c r="P34" s="37">
        <v>65</v>
      </c>
      <c r="Q34" s="37">
        <v>70</v>
      </c>
      <c r="R34" s="37" t="b">
        <v>0</v>
      </c>
      <c r="S34" s="37" t="b">
        <v>0</v>
      </c>
      <c r="T34" s="37">
        <v>80</v>
      </c>
      <c r="U34" s="37" t="b">
        <v>0</v>
      </c>
      <c r="V34" s="37" t="b">
        <v>0</v>
      </c>
      <c r="W34" s="39" t="b">
        <v>0</v>
      </c>
      <c r="X34" s="107"/>
      <c r="Y34" s="55"/>
      <c r="Z34" s="58"/>
      <c r="AA34" s="104"/>
      <c r="AB34" s="64"/>
      <c r="AC34" s="42"/>
      <c r="AJ34" s="20"/>
      <c r="AK34" s="20"/>
      <c r="AL34" s="20"/>
      <c r="AM34" s="20"/>
      <c r="AN34" s="20"/>
      <c r="AO34" s="20"/>
      <c r="AP34" s="20"/>
      <c r="AR34" s="21"/>
    </row>
    <row r="35" spans="1:44" ht="24.95" customHeight="1" thickBot="1" x14ac:dyDescent="0.25">
      <c r="A35" s="43"/>
      <c r="B35" s="22" t="s">
        <v>377</v>
      </c>
      <c r="C35" s="102"/>
      <c r="D35" s="45"/>
      <c r="E35" s="38"/>
      <c r="F35" s="38"/>
      <c r="G35" s="38"/>
      <c r="H35" s="38"/>
      <c r="I35" s="38"/>
      <c r="J35" s="38"/>
      <c r="K35" s="38"/>
      <c r="L35" s="38"/>
      <c r="M35" s="38"/>
      <c r="N35" s="38"/>
      <c r="O35" s="38"/>
      <c r="P35" s="38"/>
      <c r="Q35" s="38"/>
      <c r="R35" s="38"/>
      <c r="S35" s="38"/>
      <c r="T35" s="38"/>
      <c r="U35" s="38"/>
      <c r="V35" s="38"/>
      <c r="W35" s="40"/>
      <c r="X35" s="108"/>
      <c r="Y35" s="56"/>
      <c r="Z35" s="59"/>
      <c r="AA35" s="105"/>
      <c r="AB35" s="65"/>
      <c r="AC35" s="43"/>
      <c r="AJ35" s="20"/>
      <c r="AK35" s="20"/>
      <c r="AL35" s="20"/>
      <c r="AM35" s="20"/>
      <c r="AN35" s="20"/>
      <c r="AO35" s="20"/>
      <c r="AP35" s="20"/>
      <c r="AR35" s="21"/>
    </row>
    <row r="36" spans="1:44" ht="24.95" customHeight="1" x14ac:dyDescent="0.2">
      <c r="A36" s="41" t="s">
        <v>16</v>
      </c>
      <c r="B36" s="11" t="s">
        <v>381</v>
      </c>
      <c r="C36" s="100" t="s">
        <v>231</v>
      </c>
      <c r="D36" s="14"/>
      <c r="E36" s="15"/>
      <c r="F36" s="15"/>
      <c r="G36" s="15" t="s">
        <v>53</v>
      </c>
      <c r="H36" s="15"/>
      <c r="I36" s="15" t="s">
        <v>53</v>
      </c>
      <c r="J36" s="15" t="s">
        <v>53</v>
      </c>
      <c r="K36" s="15" t="s">
        <v>53</v>
      </c>
      <c r="L36" s="15"/>
      <c r="M36" s="15"/>
      <c r="N36" s="15"/>
      <c r="O36" s="15"/>
      <c r="P36" s="15" t="s">
        <v>53</v>
      </c>
      <c r="Q36" s="15" t="s">
        <v>53</v>
      </c>
      <c r="R36" s="15"/>
      <c r="S36" s="15"/>
      <c r="T36" s="15" t="s">
        <v>53</v>
      </c>
      <c r="U36" s="15" t="s">
        <v>53</v>
      </c>
      <c r="V36" s="15"/>
      <c r="W36" s="16"/>
      <c r="X36" s="106">
        <v>8</v>
      </c>
      <c r="Y36" s="54">
        <v>0</v>
      </c>
      <c r="Z36" s="57">
        <v>460</v>
      </c>
      <c r="AA36" s="103" t="s">
        <v>379</v>
      </c>
      <c r="AB36" s="63">
        <v>2</v>
      </c>
      <c r="AC36" s="41" t="s">
        <v>378</v>
      </c>
      <c r="AJ36" s="20"/>
      <c r="AK36" s="20"/>
      <c r="AL36" s="20"/>
      <c r="AM36" s="20"/>
      <c r="AN36" s="20"/>
      <c r="AO36" s="20"/>
      <c r="AP36" s="20"/>
      <c r="AR36" s="21"/>
    </row>
    <row r="37" spans="1:44" ht="24.95" customHeight="1" x14ac:dyDescent="0.2">
      <c r="A37" s="42"/>
      <c r="B37" s="17" t="s">
        <v>84</v>
      </c>
      <c r="C37" s="101"/>
      <c r="D37" s="44" t="b">
        <v>0</v>
      </c>
      <c r="E37" s="37" t="b">
        <v>0</v>
      </c>
      <c r="F37" s="37" t="b">
        <v>0</v>
      </c>
      <c r="G37" s="37">
        <v>30</v>
      </c>
      <c r="H37" s="37" t="b">
        <v>0</v>
      </c>
      <c r="I37" s="37">
        <v>40</v>
      </c>
      <c r="J37" s="37">
        <v>40</v>
      </c>
      <c r="K37" s="37">
        <v>45</v>
      </c>
      <c r="L37" s="37" t="b">
        <v>0</v>
      </c>
      <c r="M37" s="37" t="b">
        <v>0</v>
      </c>
      <c r="N37" s="37" t="b">
        <v>0</v>
      </c>
      <c r="O37" s="37" t="b">
        <v>0</v>
      </c>
      <c r="P37" s="37">
        <v>65</v>
      </c>
      <c r="Q37" s="37">
        <v>70</v>
      </c>
      <c r="R37" s="37" t="b">
        <v>0</v>
      </c>
      <c r="S37" s="37" t="b">
        <v>0</v>
      </c>
      <c r="T37" s="37">
        <v>80</v>
      </c>
      <c r="U37" s="37">
        <v>90</v>
      </c>
      <c r="V37" s="37" t="b">
        <v>0</v>
      </c>
      <c r="W37" s="39" t="b">
        <v>0</v>
      </c>
      <c r="X37" s="107"/>
      <c r="Y37" s="55"/>
      <c r="Z37" s="58"/>
      <c r="AA37" s="104"/>
      <c r="AB37" s="64"/>
      <c r="AC37" s="42"/>
      <c r="AJ37" s="20"/>
      <c r="AK37" s="20"/>
      <c r="AL37" s="20"/>
      <c r="AM37" s="20"/>
      <c r="AN37" s="20"/>
      <c r="AO37" s="20"/>
      <c r="AP37" s="20"/>
      <c r="AR37" s="21"/>
    </row>
    <row r="38" spans="1:44" ht="24.95" customHeight="1" thickBot="1" x14ac:dyDescent="0.25">
      <c r="A38" s="43"/>
      <c r="B38" s="22" t="s">
        <v>380</v>
      </c>
      <c r="C38" s="102"/>
      <c r="D38" s="45"/>
      <c r="E38" s="38"/>
      <c r="F38" s="38"/>
      <c r="G38" s="38"/>
      <c r="H38" s="38"/>
      <c r="I38" s="38"/>
      <c r="J38" s="38"/>
      <c r="K38" s="38"/>
      <c r="L38" s="38"/>
      <c r="M38" s="38"/>
      <c r="N38" s="38"/>
      <c r="O38" s="38"/>
      <c r="P38" s="38"/>
      <c r="Q38" s="38"/>
      <c r="R38" s="38"/>
      <c r="S38" s="38"/>
      <c r="T38" s="38"/>
      <c r="U38" s="38"/>
      <c r="V38" s="38"/>
      <c r="W38" s="40"/>
      <c r="X38" s="108"/>
      <c r="Y38" s="56"/>
      <c r="Z38" s="59"/>
      <c r="AA38" s="105"/>
      <c r="AB38" s="65"/>
      <c r="AC38" s="43"/>
      <c r="AJ38" s="20"/>
      <c r="AK38" s="20"/>
      <c r="AL38" s="20"/>
      <c r="AM38" s="20"/>
      <c r="AN38" s="20"/>
      <c r="AO38" s="20"/>
      <c r="AP38" s="20"/>
      <c r="AR38" s="21"/>
    </row>
    <row r="39" spans="1:44" ht="24.95" customHeight="1" x14ac:dyDescent="0.2">
      <c r="A39" s="41" t="s">
        <v>17</v>
      </c>
      <c r="B39" s="11" t="s">
        <v>335</v>
      </c>
      <c r="C39" s="100" t="s">
        <v>382</v>
      </c>
      <c r="D39" s="14"/>
      <c r="E39" s="15"/>
      <c r="F39" s="15"/>
      <c r="G39" s="15" t="s">
        <v>53</v>
      </c>
      <c r="H39" s="15"/>
      <c r="I39" s="15"/>
      <c r="J39" s="15" t="s">
        <v>53</v>
      </c>
      <c r="K39" s="15" t="s">
        <v>53</v>
      </c>
      <c r="L39" s="15" t="s">
        <v>53</v>
      </c>
      <c r="M39" s="15"/>
      <c r="N39" s="15" t="s">
        <v>53</v>
      </c>
      <c r="O39" s="15"/>
      <c r="P39" s="15" t="s">
        <v>53</v>
      </c>
      <c r="Q39" s="15" t="s">
        <v>53</v>
      </c>
      <c r="R39" s="15"/>
      <c r="S39" s="15"/>
      <c r="T39" s="15" t="s">
        <v>53</v>
      </c>
      <c r="U39" s="15"/>
      <c r="V39" s="15"/>
      <c r="W39" s="16"/>
      <c r="X39" s="106">
        <v>8</v>
      </c>
      <c r="Y39" s="54">
        <v>0</v>
      </c>
      <c r="Z39" s="57">
        <v>435</v>
      </c>
      <c r="AA39" s="103" t="s">
        <v>336</v>
      </c>
      <c r="AB39" s="63">
        <v>1</v>
      </c>
      <c r="AC39" s="41" t="s">
        <v>334</v>
      </c>
      <c r="AJ39" s="20"/>
      <c r="AK39" s="20"/>
      <c r="AL39" s="20"/>
      <c r="AM39" s="20"/>
      <c r="AN39" s="20"/>
      <c r="AO39" s="20"/>
      <c r="AP39" s="20"/>
      <c r="AR39" s="21"/>
    </row>
    <row r="40" spans="1:44" ht="24.95" customHeight="1" x14ac:dyDescent="0.2">
      <c r="A40" s="42"/>
      <c r="B40" s="17" t="s">
        <v>337</v>
      </c>
      <c r="C40" s="101"/>
      <c r="D40" s="44" t="b">
        <v>0</v>
      </c>
      <c r="E40" s="37" t="b">
        <v>0</v>
      </c>
      <c r="F40" s="37" t="b">
        <v>0</v>
      </c>
      <c r="G40" s="37">
        <v>30</v>
      </c>
      <c r="H40" s="37" t="b">
        <v>0</v>
      </c>
      <c r="I40" s="37" t="b">
        <v>0</v>
      </c>
      <c r="J40" s="37">
        <v>40</v>
      </c>
      <c r="K40" s="37">
        <v>45</v>
      </c>
      <c r="L40" s="37">
        <v>50</v>
      </c>
      <c r="M40" s="37" t="b">
        <v>0</v>
      </c>
      <c r="N40" s="37">
        <v>55</v>
      </c>
      <c r="O40" s="37" t="b">
        <v>0</v>
      </c>
      <c r="P40" s="37">
        <v>65</v>
      </c>
      <c r="Q40" s="37">
        <v>70</v>
      </c>
      <c r="R40" s="37" t="b">
        <v>0</v>
      </c>
      <c r="S40" s="37" t="b">
        <v>0</v>
      </c>
      <c r="T40" s="37">
        <v>80</v>
      </c>
      <c r="U40" s="37" t="b">
        <v>0</v>
      </c>
      <c r="V40" s="37" t="b">
        <v>0</v>
      </c>
      <c r="W40" s="39" t="b">
        <v>0</v>
      </c>
      <c r="X40" s="107"/>
      <c r="Y40" s="55"/>
      <c r="Z40" s="58"/>
      <c r="AA40" s="104"/>
      <c r="AB40" s="64"/>
      <c r="AC40" s="42"/>
      <c r="AJ40" s="20"/>
      <c r="AK40" s="20"/>
      <c r="AL40" s="20"/>
      <c r="AM40" s="20"/>
      <c r="AN40" s="20"/>
      <c r="AO40" s="20"/>
      <c r="AP40" s="20"/>
      <c r="AR40" s="21"/>
    </row>
    <row r="41" spans="1:44" ht="24.95" customHeight="1" thickBot="1" x14ac:dyDescent="0.25">
      <c r="A41" s="43"/>
      <c r="B41" s="22" t="s">
        <v>338</v>
      </c>
      <c r="C41" s="102"/>
      <c r="D41" s="45"/>
      <c r="E41" s="38"/>
      <c r="F41" s="38"/>
      <c r="G41" s="38"/>
      <c r="H41" s="38"/>
      <c r="I41" s="38"/>
      <c r="J41" s="38"/>
      <c r="K41" s="38"/>
      <c r="L41" s="38"/>
      <c r="M41" s="38"/>
      <c r="N41" s="38"/>
      <c r="O41" s="38"/>
      <c r="P41" s="38"/>
      <c r="Q41" s="38"/>
      <c r="R41" s="38"/>
      <c r="S41" s="38"/>
      <c r="T41" s="38"/>
      <c r="U41" s="38"/>
      <c r="V41" s="38"/>
      <c r="W41" s="40"/>
      <c r="X41" s="108"/>
      <c r="Y41" s="56"/>
      <c r="Z41" s="59"/>
      <c r="AA41" s="105"/>
      <c r="AB41" s="65"/>
      <c r="AC41" s="43"/>
      <c r="AJ41" s="20"/>
      <c r="AK41" s="20"/>
      <c r="AL41" s="20"/>
      <c r="AM41" s="20"/>
      <c r="AN41" s="20"/>
      <c r="AO41" s="20"/>
      <c r="AP41" s="20"/>
      <c r="AR41" s="21"/>
    </row>
    <row r="42" spans="1:44" ht="24.95" customHeight="1" x14ac:dyDescent="0.2">
      <c r="A42" s="41" t="s">
        <v>18</v>
      </c>
      <c r="B42" s="11" t="s">
        <v>323</v>
      </c>
      <c r="C42" s="100" t="s">
        <v>60</v>
      </c>
      <c r="D42" s="14"/>
      <c r="E42" s="15"/>
      <c r="F42" s="15"/>
      <c r="G42" s="15" t="s">
        <v>53</v>
      </c>
      <c r="H42" s="15"/>
      <c r="I42" s="15"/>
      <c r="J42" s="15"/>
      <c r="K42" s="15" t="s">
        <v>53</v>
      </c>
      <c r="L42" s="15" t="s">
        <v>53</v>
      </c>
      <c r="M42" s="15"/>
      <c r="N42" s="15" t="s">
        <v>53</v>
      </c>
      <c r="O42" s="15" t="s">
        <v>53</v>
      </c>
      <c r="P42" s="15"/>
      <c r="Q42" s="15"/>
      <c r="R42" s="15" t="s">
        <v>53</v>
      </c>
      <c r="S42" s="15"/>
      <c r="T42" s="15"/>
      <c r="U42" s="15"/>
      <c r="V42" s="15"/>
      <c r="W42" s="16" t="s">
        <v>53</v>
      </c>
      <c r="X42" s="106">
        <v>7</v>
      </c>
      <c r="Y42" s="54">
        <v>0</v>
      </c>
      <c r="Z42" s="57">
        <v>412</v>
      </c>
      <c r="AA42" s="103" t="s">
        <v>324</v>
      </c>
      <c r="AB42" s="63">
        <v>2</v>
      </c>
      <c r="AC42" s="41" t="s">
        <v>322</v>
      </c>
      <c r="AJ42" s="20"/>
      <c r="AK42" s="20"/>
      <c r="AL42" s="20"/>
      <c r="AM42" s="20"/>
      <c r="AN42" s="20"/>
      <c r="AO42" s="20"/>
      <c r="AP42" s="20"/>
      <c r="AR42" s="21"/>
    </row>
    <row r="43" spans="1:44" ht="24.95" customHeight="1" x14ac:dyDescent="0.2">
      <c r="A43" s="42"/>
      <c r="B43" s="17" t="s">
        <v>325</v>
      </c>
      <c r="C43" s="101"/>
      <c r="D43" s="44" t="b">
        <v>0</v>
      </c>
      <c r="E43" s="37" t="b">
        <v>0</v>
      </c>
      <c r="F43" s="37" t="b">
        <v>0</v>
      </c>
      <c r="G43" s="37">
        <v>30</v>
      </c>
      <c r="H43" s="37" t="b">
        <v>0</v>
      </c>
      <c r="I43" s="37" t="b">
        <v>0</v>
      </c>
      <c r="J43" s="37" t="b">
        <v>0</v>
      </c>
      <c r="K43" s="37">
        <v>45</v>
      </c>
      <c r="L43" s="37">
        <v>50</v>
      </c>
      <c r="M43" s="37" t="b">
        <v>0</v>
      </c>
      <c r="N43" s="37">
        <v>55</v>
      </c>
      <c r="O43" s="37">
        <v>60</v>
      </c>
      <c r="P43" s="37" t="b">
        <v>0</v>
      </c>
      <c r="Q43" s="37" t="b">
        <v>0</v>
      </c>
      <c r="R43" s="37">
        <v>73</v>
      </c>
      <c r="S43" s="37" t="b">
        <v>0</v>
      </c>
      <c r="T43" s="37" t="b">
        <v>0</v>
      </c>
      <c r="U43" s="37" t="b">
        <v>0</v>
      </c>
      <c r="V43" s="37" t="b">
        <v>0</v>
      </c>
      <c r="W43" s="39">
        <v>99</v>
      </c>
      <c r="X43" s="107"/>
      <c r="Y43" s="55"/>
      <c r="Z43" s="58"/>
      <c r="AA43" s="104"/>
      <c r="AB43" s="64"/>
      <c r="AC43" s="42"/>
      <c r="AJ43" s="20"/>
      <c r="AK43" s="20"/>
      <c r="AL43" s="20"/>
      <c r="AM43" s="20"/>
      <c r="AN43" s="20"/>
      <c r="AO43" s="20"/>
      <c r="AP43" s="20"/>
      <c r="AR43" s="21"/>
    </row>
    <row r="44" spans="1:44" ht="24.95" customHeight="1" thickBot="1" x14ac:dyDescent="0.25">
      <c r="A44" s="43"/>
      <c r="B44" s="22" t="s">
        <v>326</v>
      </c>
      <c r="C44" s="102"/>
      <c r="D44" s="45"/>
      <c r="E44" s="38"/>
      <c r="F44" s="38"/>
      <c r="G44" s="38"/>
      <c r="H44" s="38"/>
      <c r="I44" s="38"/>
      <c r="J44" s="38"/>
      <c r="K44" s="38"/>
      <c r="L44" s="38"/>
      <c r="M44" s="38"/>
      <c r="N44" s="38"/>
      <c r="O44" s="38"/>
      <c r="P44" s="38"/>
      <c r="Q44" s="38"/>
      <c r="R44" s="38"/>
      <c r="S44" s="38"/>
      <c r="T44" s="38"/>
      <c r="U44" s="38"/>
      <c r="V44" s="38"/>
      <c r="W44" s="40"/>
      <c r="X44" s="108"/>
      <c r="Y44" s="56"/>
      <c r="Z44" s="59"/>
      <c r="AA44" s="105"/>
      <c r="AB44" s="65"/>
      <c r="AC44" s="43"/>
      <c r="AJ44" s="20"/>
      <c r="AK44" s="20"/>
      <c r="AL44" s="20"/>
      <c r="AM44" s="20"/>
      <c r="AN44" s="20"/>
      <c r="AO44" s="20"/>
      <c r="AP44" s="20"/>
      <c r="AR44" s="21"/>
    </row>
    <row r="45" spans="1:44" ht="24.95" customHeight="1" x14ac:dyDescent="0.2">
      <c r="A45" s="41" t="s">
        <v>19</v>
      </c>
      <c r="B45" s="11" t="s">
        <v>355</v>
      </c>
      <c r="C45" s="100" t="s">
        <v>245</v>
      </c>
      <c r="D45" s="14"/>
      <c r="E45" s="15" t="s">
        <v>53</v>
      </c>
      <c r="F45" s="15"/>
      <c r="G45" s="15"/>
      <c r="H45" s="15"/>
      <c r="I45" s="15" t="s">
        <v>53</v>
      </c>
      <c r="J45" s="15" t="s">
        <v>53</v>
      </c>
      <c r="K45" s="15"/>
      <c r="L45" s="15"/>
      <c r="M45" s="15" t="s">
        <v>53</v>
      </c>
      <c r="N45" s="15"/>
      <c r="O45" s="15"/>
      <c r="P45" s="15"/>
      <c r="Q45" s="15" t="s">
        <v>53</v>
      </c>
      <c r="R45" s="15"/>
      <c r="S45" s="15" t="s">
        <v>53</v>
      </c>
      <c r="T45" s="15"/>
      <c r="U45" s="15" t="s">
        <v>53</v>
      </c>
      <c r="V45" s="15"/>
      <c r="W45" s="16"/>
      <c r="X45" s="106">
        <v>7</v>
      </c>
      <c r="Y45" s="54">
        <v>0</v>
      </c>
      <c r="Z45" s="57">
        <v>399</v>
      </c>
      <c r="AA45" s="103" t="s">
        <v>356</v>
      </c>
      <c r="AB45" s="63">
        <v>1</v>
      </c>
      <c r="AC45" s="41" t="s">
        <v>354</v>
      </c>
      <c r="AJ45" s="20"/>
      <c r="AK45" s="20"/>
      <c r="AL45" s="20"/>
      <c r="AM45" s="20"/>
      <c r="AN45" s="20"/>
      <c r="AO45" s="20"/>
      <c r="AP45" s="20"/>
      <c r="AR45" s="21"/>
    </row>
    <row r="46" spans="1:44" ht="24.95" customHeight="1" x14ac:dyDescent="0.2">
      <c r="A46" s="42"/>
      <c r="B46" s="17" t="s">
        <v>357</v>
      </c>
      <c r="C46" s="101"/>
      <c r="D46" s="44" t="b">
        <v>0</v>
      </c>
      <c r="E46" s="37">
        <v>30</v>
      </c>
      <c r="F46" s="37" t="b">
        <v>0</v>
      </c>
      <c r="G46" s="37" t="b">
        <v>0</v>
      </c>
      <c r="H46" s="37" t="b">
        <v>0</v>
      </c>
      <c r="I46" s="37">
        <v>40</v>
      </c>
      <c r="J46" s="37">
        <v>40</v>
      </c>
      <c r="K46" s="37" t="b">
        <v>0</v>
      </c>
      <c r="L46" s="37" t="b">
        <v>0</v>
      </c>
      <c r="M46" s="37">
        <v>52</v>
      </c>
      <c r="N46" s="37" t="b">
        <v>0</v>
      </c>
      <c r="O46" s="37" t="b">
        <v>0</v>
      </c>
      <c r="P46" s="37" t="b">
        <v>0</v>
      </c>
      <c r="Q46" s="37">
        <v>70</v>
      </c>
      <c r="R46" s="37" t="b">
        <v>0</v>
      </c>
      <c r="S46" s="37">
        <v>77</v>
      </c>
      <c r="T46" s="37" t="b">
        <v>0</v>
      </c>
      <c r="U46" s="37">
        <v>90</v>
      </c>
      <c r="V46" s="37" t="b">
        <v>0</v>
      </c>
      <c r="W46" s="39" t="b">
        <v>0</v>
      </c>
      <c r="X46" s="107"/>
      <c r="Y46" s="55"/>
      <c r="Z46" s="58"/>
      <c r="AA46" s="104"/>
      <c r="AB46" s="64"/>
      <c r="AC46" s="42"/>
      <c r="AJ46" s="20"/>
      <c r="AK46" s="20"/>
      <c r="AL46" s="20"/>
      <c r="AM46" s="20"/>
      <c r="AN46" s="20"/>
      <c r="AO46" s="20"/>
      <c r="AP46" s="20"/>
      <c r="AR46" s="21"/>
    </row>
    <row r="47" spans="1:44" ht="24.95" customHeight="1" thickBot="1" x14ac:dyDescent="0.25">
      <c r="A47" s="43"/>
      <c r="B47" s="22" t="s">
        <v>290</v>
      </c>
      <c r="C47" s="102"/>
      <c r="D47" s="45"/>
      <c r="E47" s="38"/>
      <c r="F47" s="38"/>
      <c r="G47" s="38"/>
      <c r="H47" s="38"/>
      <c r="I47" s="38"/>
      <c r="J47" s="38"/>
      <c r="K47" s="38"/>
      <c r="L47" s="38"/>
      <c r="M47" s="38"/>
      <c r="N47" s="38"/>
      <c r="O47" s="38"/>
      <c r="P47" s="38"/>
      <c r="Q47" s="38"/>
      <c r="R47" s="38"/>
      <c r="S47" s="38"/>
      <c r="T47" s="38"/>
      <c r="U47" s="38"/>
      <c r="V47" s="38"/>
      <c r="W47" s="40"/>
      <c r="X47" s="108"/>
      <c r="Y47" s="56"/>
      <c r="Z47" s="59"/>
      <c r="AA47" s="105"/>
      <c r="AB47" s="65"/>
      <c r="AC47" s="43"/>
      <c r="AJ47" s="20"/>
      <c r="AK47" s="20"/>
      <c r="AL47" s="20"/>
      <c r="AM47" s="20"/>
      <c r="AN47" s="20"/>
      <c r="AO47" s="20"/>
      <c r="AP47" s="20"/>
      <c r="AR47" s="21"/>
    </row>
    <row r="48" spans="1:44" ht="24.95" customHeight="1" x14ac:dyDescent="0.2">
      <c r="A48" s="41" t="s">
        <v>20</v>
      </c>
      <c r="B48" s="11" t="s">
        <v>316</v>
      </c>
      <c r="C48" s="100" t="s">
        <v>219</v>
      </c>
      <c r="D48" s="14" t="s">
        <v>53</v>
      </c>
      <c r="E48" s="15"/>
      <c r="F48" s="15" t="s">
        <v>53</v>
      </c>
      <c r="G48" s="15" t="s">
        <v>53</v>
      </c>
      <c r="H48" s="15"/>
      <c r="I48" s="15"/>
      <c r="J48" s="15" t="s">
        <v>53</v>
      </c>
      <c r="K48" s="15" t="s">
        <v>53</v>
      </c>
      <c r="L48" s="15" t="s">
        <v>53</v>
      </c>
      <c r="M48" s="15"/>
      <c r="N48" s="15"/>
      <c r="O48" s="15"/>
      <c r="P48" s="15"/>
      <c r="Q48" s="15" t="s">
        <v>53</v>
      </c>
      <c r="R48" s="15"/>
      <c r="S48" s="15"/>
      <c r="T48" s="15" t="s">
        <v>53</v>
      </c>
      <c r="U48" s="15"/>
      <c r="V48" s="15"/>
      <c r="W48" s="16"/>
      <c r="X48" s="106">
        <v>8</v>
      </c>
      <c r="Y48" s="54">
        <v>0</v>
      </c>
      <c r="Z48" s="57">
        <v>370</v>
      </c>
      <c r="AA48" s="103" t="s">
        <v>317</v>
      </c>
      <c r="AB48" s="63">
        <v>5</v>
      </c>
      <c r="AC48" s="41" t="s">
        <v>315</v>
      </c>
      <c r="AJ48" s="20"/>
      <c r="AK48" s="20"/>
      <c r="AL48" s="20"/>
      <c r="AM48" s="20"/>
      <c r="AN48" s="20"/>
      <c r="AO48" s="20"/>
      <c r="AP48" s="20"/>
      <c r="AR48" s="21"/>
    </row>
    <row r="49" spans="1:44" ht="24.95" customHeight="1" x14ac:dyDescent="0.2">
      <c r="A49" s="42"/>
      <c r="B49" s="17" t="s">
        <v>112</v>
      </c>
      <c r="C49" s="101"/>
      <c r="D49" s="44">
        <v>25</v>
      </c>
      <c r="E49" s="37" t="b">
        <v>0</v>
      </c>
      <c r="F49" s="37">
        <v>30</v>
      </c>
      <c r="G49" s="37">
        <v>30</v>
      </c>
      <c r="H49" s="37" t="b">
        <v>0</v>
      </c>
      <c r="I49" s="37" t="b">
        <v>0</v>
      </c>
      <c r="J49" s="37">
        <v>40</v>
      </c>
      <c r="K49" s="37">
        <v>45</v>
      </c>
      <c r="L49" s="37">
        <v>50</v>
      </c>
      <c r="M49" s="37" t="b">
        <v>0</v>
      </c>
      <c r="N49" s="37" t="b">
        <v>0</v>
      </c>
      <c r="O49" s="37" t="b">
        <v>0</v>
      </c>
      <c r="P49" s="37" t="b">
        <v>0</v>
      </c>
      <c r="Q49" s="37">
        <v>70</v>
      </c>
      <c r="R49" s="37" t="b">
        <v>0</v>
      </c>
      <c r="S49" s="37" t="b">
        <v>0</v>
      </c>
      <c r="T49" s="37">
        <v>80</v>
      </c>
      <c r="U49" s="37" t="b">
        <v>0</v>
      </c>
      <c r="V49" s="37" t="b">
        <v>0</v>
      </c>
      <c r="W49" s="39" t="b">
        <v>0</v>
      </c>
      <c r="X49" s="107"/>
      <c r="Y49" s="55"/>
      <c r="Z49" s="58"/>
      <c r="AA49" s="104"/>
      <c r="AB49" s="64"/>
      <c r="AC49" s="42"/>
      <c r="AJ49" s="20"/>
      <c r="AK49" s="20"/>
      <c r="AL49" s="20"/>
      <c r="AM49" s="20"/>
      <c r="AN49" s="20"/>
      <c r="AO49" s="20"/>
      <c r="AP49" s="20"/>
      <c r="AR49" s="21"/>
    </row>
    <row r="50" spans="1:44" ht="24.95" customHeight="1" thickBot="1" x14ac:dyDescent="0.25">
      <c r="A50" s="43"/>
      <c r="B50" s="22" t="s">
        <v>217</v>
      </c>
      <c r="C50" s="102"/>
      <c r="D50" s="45"/>
      <c r="E50" s="38"/>
      <c r="F50" s="38"/>
      <c r="G50" s="38"/>
      <c r="H50" s="38"/>
      <c r="I50" s="38"/>
      <c r="J50" s="38"/>
      <c r="K50" s="38"/>
      <c r="L50" s="38"/>
      <c r="M50" s="38"/>
      <c r="N50" s="38"/>
      <c r="O50" s="38"/>
      <c r="P50" s="38"/>
      <c r="Q50" s="38"/>
      <c r="R50" s="38"/>
      <c r="S50" s="38"/>
      <c r="T50" s="38"/>
      <c r="U50" s="38"/>
      <c r="V50" s="38"/>
      <c r="W50" s="40"/>
      <c r="X50" s="108"/>
      <c r="Y50" s="56"/>
      <c r="Z50" s="59"/>
      <c r="AA50" s="105"/>
      <c r="AB50" s="65"/>
      <c r="AC50" s="43"/>
      <c r="AJ50" s="20"/>
      <c r="AK50" s="20"/>
      <c r="AL50" s="20"/>
      <c r="AM50" s="20"/>
      <c r="AN50" s="20"/>
      <c r="AO50" s="20"/>
      <c r="AP50" s="20"/>
      <c r="AR50" s="21"/>
    </row>
    <row r="51" spans="1:44" ht="24.95" customHeight="1" x14ac:dyDescent="0.2">
      <c r="A51" s="41" t="s">
        <v>21</v>
      </c>
      <c r="B51" s="11" t="s">
        <v>350</v>
      </c>
      <c r="C51" s="100" t="s">
        <v>231</v>
      </c>
      <c r="D51" s="14" t="s">
        <v>53</v>
      </c>
      <c r="E51" s="15"/>
      <c r="F51" s="15"/>
      <c r="G51" s="15"/>
      <c r="H51" s="15"/>
      <c r="I51" s="15"/>
      <c r="J51" s="15"/>
      <c r="K51" s="15" t="s">
        <v>53</v>
      </c>
      <c r="L51" s="15" t="s">
        <v>53</v>
      </c>
      <c r="M51" s="15"/>
      <c r="N51" s="15" t="s">
        <v>53</v>
      </c>
      <c r="O51" s="15" t="s">
        <v>53</v>
      </c>
      <c r="P51" s="15" t="s">
        <v>53</v>
      </c>
      <c r="Q51" s="15"/>
      <c r="R51" s="15"/>
      <c r="S51" s="15"/>
      <c r="T51" s="15"/>
      <c r="U51" s="15"/>
      <c r="V51" s="15"/>
      <c r="W51" s="16"/>
      <c r="X51" s="106">
        <v>6</v>
      </c>
      <c r="Y51" s="54">
        <v>0</v>
      </c>
      <c r="Z51" s="57">
        <v>300</v>
      </c>
      <c r="AA51" s="103" t="s">
        <v>351</v>
      </c>
      <c r="AB51" s="63">
        <v>3</v>
      </c>
      <c r="AC51" s="41" t="s">
        <v>349</v>
      </c>
      <c r="AJ51" s="20"/>
      <c r="AK51" s="20"/>
      <c r="AL51" s="20"/>
      <c r="AM51" s="20"/>
      <c r="AN51" s="20"/>
      <c r="AO51" s="20"/>
      <c r="AP51" s="20"/>
      <c r="AR51" s="21"/>
    </row>
    <row r="52" spans="1:44" ht="24.95" customHeight="1" x14ac:dyDescent="0.2">
      <c r="A52" s="42"/>
      <c r="B52" s="17" t="s">
        <v>352</v>
      </c>
      <c r="C52" s="101"/>
      <c r="D52" s="44">
        <v>25</v>
      </c>
      <c r="E52" s="37" t="b">
        <v>0</v>
      </c>
      <c r="F52" s="37" t="b">
        <v>0</v>
      </c>
      <c r="G52" s="37" t="b">
        <v>0</v>
      </c>
      <c r="H52" s="37" t="b">
        <v>0</v>
      </c>
      <c r="I52" s="37" t="b">
        <v>0</v>
      </c>
      <c r="J52" s="37" t="b">
        <v>0</v>
      </c>
      <c r="K52" s="37">
        <v>45</v>
      </c>
      <c r="L52" s="37">
        <v>50</v>
      </c>
      <c r="M52" s="37" t="b">
        <v>0</v>
      </c>
      <c r="N52" s="37">
        <v>55</v>
      </c>
      <c r="O52" s="37">
        <v>60</v>
      </c>
      <c r="P52" s="37">
        <v>65</v>
      </c>
      <c r="Q52" s="37" t="b">
        <v>0</v>
      </c>
      <c r="R52" s="37" t="b">
        <v>0</v>
      </c>
      <c r="S52" s="37" t="b">
        <v>0</v>
      </c>
      <c r="T52" s="37" t="b">
        <v>0</v>
      </c>
      <c r="U52" s="37" t="b">
        <v>0</v>
      </c>
      <c r="V52" s="37" t="b">
        <v>0</v>
      </c>
      <c r="W52" s="39" t="b">
        <v>0</v>
      </c>
      <c r="X52" s="107"/>
      <c r="Y52" s="55"/>
      <c r="Z52" s="58"/>
      <c r="AA52" s="104"/>
      <c r="AB52" s="64"/>
      <c r="AC52" s="42"/>
      <c r="AJ52" s="20"/>
      <c r="AK52" s="20"/>
      <c r="AL52" s="20"/>
      <c r="AM52" s="20"/>
      <c r="AN52" s="20"/>
      <c r="AO52" s="20"/>
      <c r="AP52" s="20"/>
      <c r="AR52" s="21"/>
    </row>
    <row r="53" spans="1:44" ht="24.95" customHeight="1" thickBot="1" x14ac:dyDescent="0.25">
      <c r="A53" s="43"/>
      <c r="B53" s="22" t="s">
        <v>353</v>
      </c>
      <c r="C53" s="102"/>
      <c r="D53" s="45"/>
      <c r="E53" s="38"/>
      <c r="F53" s="38"/>
      <c r="G53" s="38"/>
      <c r="H53" s="38"/>
      <c r="I53" s="38"/>
      <c r="J53" s="38"/>
      <c r="K53" s="38"/>
      <c r="L53" s="38"/>
      <c r="M53" s="38"/>
      <c r="N53" s="38"/>
      <c r="O53" s="38"/>
      <c r="P53" s="38"/>
      <c r="Q53" s="38"/>
      <c r="R53" s="38"/>
      <c r="S53" s="38"/>
      <c r="T53" s="38"/>
      <c r="U53" s="38"/>
      <c r="V53" s="38"/>
      <c r="W53" s="40"/>
      <c r="X53" s="108"/>
      <c r="Y53" s="56"/>
      <c r="Z53" s="59"/>
      <c r="AA53" s="105"/>
      <c r="AB53" s="65"/>
      <c r="AC53" s="43"/>
      <c r="AJ53" s="20"/>
      <c r="AK53" s="20"/>
      <c r="AL53" s="20"/>
      <c r="AM53" s="20"/>
      <c r="AN53" s="20"/>
      <c r="AO53" s="20"/>
      <c r="AP53" s="20"/>
      <c r="AR53" s="21"/>
    </row>
    <row r="54" spans="1:44" ht="24.95" customHeight="1" x14ac:dyDescent="0.2">
      <c r="A54" s="41" t="s">
        <v>22</v>
      </c>
      <c r="B54" s="11" t="s">
        <v>94</v>
      </c>
      <c r="C54" s="100" t="s">
        <v>224</v>
      </c>
      <c r="D54" s="14"/>
      <c r="E54" s="15"/>
      <c r="F54" s="15" t="s">
        <v>53</v>
      </c>
      <c r="G54" s="15" t="s">
        <v>53</v>
      </c>
      <c r="H54" s="15"/>
      <c r="I54" s="15"/>
      <c r="J54" s="15" t="s">
        <v>53</v>
      </c>
      <c r="K54" s="15" t="s">
        <v>53</v>
      </c>
      <c r="L54" s="15"/>
      <c r="M54" s="15"/>
      <c r="N54" s="15"/>
      <c r="O54" s="15"/>
      <c r="P54" s="15"/>
      <c r="Q54" s="15" t="s">
        <v>53</v>
      </c>
      <c r="R54" s="15"/>
      <c r="S54" s="15"/>
      <c r="T54" s="15"/>
      <c r="U54" s="15"/>
      <c r="V54" s="15"/>
      <c r="W54" s="16"/>
      <c r="X54" s="106">
        <v>5</v>
      </c>
      <c r="Y54" s="54">
        <v>0</v>
      </c>
      <c r="Z54" s="57">
        <v>215</v>
      </c>
      <c r="AA54" s="103" t="s">
        <v>340</v>
      </c>
      <c r="AB54" s="63">
        <v>3</v>
      </c>
      <c r="AC54" s="41" t="s">
        <v>339</v>
      </c>
      <c r="AJ54" s="20"/>
      <c r="AK54" s="20"/>
      <c r="AL54" s="20"/>
      <c r="AM54" s="20"/>
      <c r="AN54" s="20"/>
      <c r="AO54" s="20"/>
      <c r="AP54" s="20"/>
      <c r="AR54" s="21"/>
    </row>
    <row r="55" spans="1:44" ht="24.95" customHeight="1" x14ac:dyDescent="0.2">
      <c r="A55" s="42"/>
      <c r="B55" s="17" t="s">
        <v>163</v>
      </c>
      <c r="C55" s="101"/>
      <c r="D55" s="44" t="b">
        <v>0</v>
      </c>
      <c r="E55" s="37" t="b">
        <v>0</v>
      </c>
      <c r="F55" s="37">
        <v>30</v>
      </c>
      <c r="G55" s="37">
        <v>30</v>
      </c>
      <c r="H55" s="37"/>
      <c r="I55" s="37" t="b">
        <v>0</v>
      </c>
      <c r="J55" s="37">
        <v>40</v>
      </c>
      <c r="K55" s="37">
        <v>45</v>
      </c>
      <c r="L55" s="37" t="b">
        <v>0</v>
      </c>
      <c r="M55" s="37" t="b">
        <v>0</v>
      </c>
      <c r="N55" s="37" t="b">
        <v>0</v>
      </c>
      <c r="O55" s="37" t="b">
        <v>0</v>
      </c>
      <c r="P55" s="37" t="b">
        <v>0</v>
      </c>
      <c r="Q55" s="37">
        <v>70</v>
      </c>
      <c r="R55" s="37" t="b">
        <v>0</v>
      </c>
      <c r="S55" s="37" t="b">
        <v>0</v>
      </c>
      <c r="T55" s="37" t="b">
        <v>0</v>
      </c>
      <c r="U55" s="37" t="b">
        <v>0</v>
      </c>
      <c r="V55" s="37" t="b">
        <v>0</v>
      </c>
      <c r="W55" s="39" t="b">
        <v>0</v>
      </c>
      <c r="X55" s="107"/>
      <c r="Y55" s="55"/>
      <c r="Z55" s="58"/>
      <c r="AA55" s="104"/>
      <c r="AB55" s="64"/>
      <c r="AC55" s="42"/>
      <c r="AP55" s="20"/>
      <c r="AR55" s="21"/>
    </row>
    <row r="56" spans="1:44" ht="24.95" customHeight="1" thickBot="1" x14ac:dyDescent="0.25">
      <c r="A56" s="43"/>
      <c r="B56" s="22" t="s">
        <v>96</v>
      </c>
      <c r="C56" s="102"/>
      <c r="D56" s="45"/>
      <c r="E56" s="38"/>
      <c r="F56" s="38"/>
      <c r="G56" s="38"/>
      <c r="H56" s="38"/>
      <c r="I56" s="38"/>
      <c r="J56" s="38"/>
      <c r="K56" s="38"/>
      <c r="L56" s="38"/>
      <c r="M56" s="38"/>
      <c r="N56" s="38"/>
      <c r="O56" s="38"/>
      <c r="P56" s="38"/>
      <c r="Q56" s="38"/>
      <c r="R56" s="38"/>
      <c r="S56" s="38"/>
      <c r="T56" s="38"/>
      <c r="U56" s="38"/>
      <c r="V56" s="38"/>
      <c r="W56" s="40"/>
      <c r="X56" s="108"/>
      <c r="Y56" s="56"/>
      <c r="Z56" s="59"/>
      <c r="AA56" s="105"/>
      <c r="AB56" s="65"/>
      <c r="AC56" s="43"/>
      <c r="AJ56" s="20"/>
      <c r="AK56" s="20"/>
      <c r="AL56" s="20"/>
      <c r="AM56" s="20"/>
      <c r="AN56" s="20"/>
      <c r="AO56" s="20"/>
      <c r="AP56" s="20"/>
      <c r="AR56" s="21"/>
    </row>
    <row r="57" spans="1:44" ht="24.95" customHeight="1" x14ac:dyDescent="0.2">
      <c r="A57" s="41" t="s">
        <v>23</v>
      </c>
      <c r="B57" s="11" t="s">
        <v>342</v>
      </c>
      <c r="C57" s="100" t="s">
        <v>382</v>
      </c>
      <c r="D57" s="14" t="s">
        <v>53</v>
      </c>
      <c r="E57" s="15"/>
      <c r="F57" s="15"/>
      <c r="G57" s="15" t="s">
        <v>53</v>
      </c>
      <c r="H57" s="15"/>
      <c r="I57" s="15"/>
      <c r="J57" s="15" t="s">
        <v>53</v>
      </c>
      <c r="K57" s="15" t="s">
        <v>53</v>
      </c>
      <c r="L57" s="15"/>
      <c r="M57" s="15"/>
      <c r="N57" s="15"/>
      <c r="O57" s="15"/>
      <c r="P57" s="15"/>
      <c r="Q57" s="15"/>
      <c r="R57" s="15"/>
      <c r="S57" s="15"/>
      <c r="T57" s="15"/>
      <c r="U57" s="15"/>
      <c r="V57" s="15"/>
      <c r="W57" s="16"/>
      <c r="X57" s="106">
        <v>4</v>
      </c>
      <c r="Y57" s="54">
        <v>0</v>
      </c>
      <c r="Z57" s="57">
        <v>140</v>
      </c>
      <c r="AA57" s="103" t="s">
        <v>343</v>
      </c>
      <c r="AB57" s="63">
        <v>2</v>
      </c>
      <c r="AC57" s="41" t="s">
        <v>341</v>
      </c>
      <c r="AJ57" s="20"/>
      <c r="AK57" s="20"/>
      <c r="AL57" s="20"/>
      <c r="AM57" s="20"/>
      <c r="AN57" s="20"/>
      <c r="AO57" s="20"/>
      <c r="AP57" s="20"/>
      <c r="AR57" s="21"/>
    </row>
    <row r="58" spans="1:44" ht="24.95" customHeight="1" x14ac:dyDescent="0.2">
      <c r="A58" s="42"/>
      <c r="B58" s="17" t="s">
        <v>243</v>
      </c>
      <c r="C58" s="101"/>
      <c r="D58" s="44">
        <v>25</v>
      </c>
      <c r="E58" s="37" t="b">
        <v>0</v>
      </c>
      <c r="F58" s="37" t="b">
        <v>0</v>
      </c>
      <c r="G58" s="37">
        <v>30</v>
      </c>
      <c r="H58" s="37" t="b">
        <v>0</v>
      </c>
      <c r="I58" s="37" t="b">
        <v>0</v>
      </c>
      <c r="J58" s="37">
        <v>40</v>
      </c>
      <c r="K58" s="37">
        <v>45</v>
      </c>
      <c r="L58" s="37" t="b">
        <v>0</v>
      </c>
      <c r="M58" s="37" t="b">
        <v>0</v>
      </c>
      <c r="N58" s="37" t="b">
        <v>0</v>
      </c>
      <c r="O58" s="37" t="b">
        <v>0</v>
      </c>
      <c r="P58" s="37" t="b">
        <v>0</v>
      </c>
      <c r="Q58" s="37" t="b">
        <v>0</v>
      </c>
      <c r="R58" s="37" t="b">
        <v>0</v>
      </c>
      <c r="S58" s="37" t="b">
        <v>0</v>
      </c>
      <c r="T58" s="37" t="b">
        <v>0</v>
      </c>
      <c r="U58" s="37" t="b">
        <v>0</v>
      </c>
      <c r="V58" s="37" t="b">
        <v>0</v>
      </c>
      <c r="W58" s="39" t="b">
        <v>0</v>
      </c>
      <c r="X58" s="107"/>
      <c r="Y58" s="55"/>
      <c r="Z58" s="58"/>
      <c r="AA58" s="104"/>
      <c r="AB58" s="64"/>
      <c r="AC58" s="42"/>
      <c r="AP58" s="20"/>
      <c r="AR58" s="21"/>
    </row>
    <row r="59" spans="1:44" ht="24.95" customHeight="1" thickBot="1" x14ac:dyDescent="0.25">
      <c r="A59" s="43"/>
      <c r="B59" s="22" t="s">
        <v>344</v>
      </c>
      <c r="C59" s="102"/>
      <c r="D59" s="45"/>
      <c r="E59" s="38"/>
      <c r="F59" s="38"/>
      <c r="G59" s="38"/>
      <c r="H59" s="38"/>
      <c r="I59" s="38"/>
      <c r="J59" s="38"/>
      <c r="K59" s="38"/>
      <c r="L59" s="38"/>
      <c r="M59" s="38"/>
      <c r="N59" s="38"/>
      <c r="O59" s="38"/>
      <c r="P59" s="38"/>
      <c r="Q59" s="38"/>
      <c r="R59" s="38"/>
      <c r="S59" s="38"/>
      <c r="T59" s="38"/>
      <c r="U59" s="38"/>
      <c r="V59" s="38"/>
      <c r="W59" s="40"/>
      <c r="X59" s="108"/>
      <c r="Y59" s="56"/>
      <c r="Z59" s="59"/>
      <c r="AA59" s="105"/>
      <c r="AB59" s="65"/>
      <c r="AC59" s="43"/>
      <c r="AJ59" s="20"/>
      <c r="AK59" s="20"/>
      <c r="AL59" s="20"/>
      <c r="AM59" s="20"/>
      <c r="AN59" s="20"/>
      <c r="AO59" s="20"/>
      <c r="AP59" s="20"/>
      <c r="AR59" s="21"/>
    </row>
    <row r="60" spans="1:44" ht="24.95" customHeight="1" x14ac:dyDescent="0.2">
      <c r="AJ60" s="20"/>
      <c r="AK60" s="20"/>
      <c r="AL60" s="20"/>
      <c r="AM60" s="20"/>
      <c r="AN60" s="20"/>
      <c r="AO60" s="20"/>
      <c r="AP60" s="20"/>
      <c r="AR60" s="21"/>
    </row>
  </sheetData>
  <mergeCells count="534">
    <mergeCell ref="A2:A5"/>
    <mergeCell ref="B2:B5"/>
    <mergeCell ref="C2:C5"/>
    <mergeCell ref="X2:X5"/>
    <mergeCell ref="Y2:Y5"/>
    <mergeCell ref="Z2:Z5"/>
    <mergeCell ref="L3:L4"/>
    <mergeCell ref="M3:M4"/>
    <mergeCell ref="N3:N4"/>
    <mergeCell ref="O3:O4"/>
    <mergeCell ref="AA2:AA5"/>
    <mergeCell ref="R3:R4"/>
    <mergeCell ref="S3:S4"/>
    <mergeCell ref="T3:T4"/>
    <mergeCell ref="U3:U4"/>
    <mergeCell ref="V3:V4"/>
    <mergeCell ref="W3:W4"/>
    <mergeCell ref="P3:P4"/>
    <mergeCell ref="Q3:Q4"/>
    <mergeCell ref="AB2:AB5"/>
    <mergeCell ref="D3:D4"/>
    <mergeCell ref="E3:E4"/>
    <mergeCell ref="F3:F4"/>
    <mergeCell ref="G3:G4"/>
    <mergeCell ref="H3:H4"/>
    <mergeCell ref="I3:I4"/>
    <mergeCell ref="J3:J4"/>
    <mergeCell ref="K3:K4"/>
    <mergeCell ref="Y48:Y50"/>
    <mergeCell ref="J49:J50"/>
    <mergeCell ref="K49:K50"/>
    <mergeCell ref="L49:L50"/>
    <mergeCell ref="M49:M50"/>
    <mergeCell ref="P19:P20"/>
    <mergeCell ref="Q19:Q20"/>
    <mergeCell ref="R19:R20"/>
    <mergeCell ref="S19:S20"/>
    <mergeCell ref="AB18:AB20"/>
    <mergeCell ref="D19:D20"/>
    <mergeCell ref="E19:E20"/>
    <mergeCell ref="F19:F20"/>
    <mergeCell ref="G19:G20"/>
    <mergeCell ref="H19:H20"/>
    <mergeCell ref="I19:I20"/>
    <mergeCell ref="J19:J20"/>
    <mergeCell ref="K19:K20"/>
    <mergeCell ref="X18:X20"/>
    <mergeCell ref="Y18:Y20"/>
    <mergeCell ref="Z18:Z20"/>
    <mergeCell ref="AA18:AA20"/>
    <mergeCell ref="L19:L20"/>
    <mergeCell ref="M19:M20"/>
    <mergeCell ref="N19:N20"/>
    <mergeCell ref="O19:O20"/>
    <mergeCell ref="T19:T20"/>
    <mergeCell ref="Y21:Y23"/>
    <mergeCell ref="Z21:Z23"/>
    <mergeCell ref="AA21:AA23"/>
    <mergeCell ref="AB21:AB23"/>
    <mergeCell ref="T49:T50"/>
    <mergeCell ref="U49:U50"/>
    <mergeCell ref="V49:V50"/>
    <mergeCell ref="W49:W50"/>
    <mergeCell ref="Z48:Z50"/>
    <mergeCell ref="AA48:AA50"/>
    <mergeCell ref="Q49:Q50"/>
    <mergeCell ref="R49:R50"/>
    <mergeCell ref="S49:S50"/>
    <mergeCell ref="A21:A23"/>
    <mergeCell ref="C21:C23"/>
    <mergeCell ref="D22:D23"/>
    <mergeCell ref="E22:E23"/>
    <mergeCell ref="F22:F23"/>
    <mergeCell ref="G22:G23"/>
    <mergeCell ref="A48:A50"/>
    <mergeCell ref="AB48:AB50"/>
    <mergeCell ref="D49:D50"/>
    <mergeCell ref="E49:E50"/>
    <mergeCell ref="F49:F50"/>
    <mergeCell ref="G49:G50"/>
    <mergeCell ref="H49:H50"/>
    <mergeCell ref="I49:I50"/>
    <mergeCell ref="N49:N50"/>
    <mergeCell ref="O49:O50"/>
    <mergeCell ref="P49:P50"/>
    <mergeCell ref="C48:C50"/>
    <mergeCell ref="X48:X50"/>
    <mergeCell ref="D43:D44"/>
    <mergeCell ref="E43:E44"/>
    <mergeCell ref="F43:F44"/>
    <mergeCell ref="G43:G44"/>
    <mergeCell ref="T43:T44"/>
    <mergeCell ref="U43:U44"/>
    <mergeCell ref="V43:V44"/>
    <mergeCell ref="W43:W44"/>
    <mergeCell ref="N22:N23"/>
    <mergeCell ref="O22:O23"/>
    <mergeCell ref="P22:P23"/>
    <mergeCell ref="Q22:Q23"/>
    <mergeCell ref="R22:R23"/>
    <mergeCell ref="S22:S23"/>
    <mergeCell ref="H22:H23"/>
    <mergeCell ref="I22:I23"/>
    <mergeCell ref="J22:J23"/>
    <mergeCell ref="K22:K23"/>
    <mergeCell ref="L22:L23"/>
    <mergeCell ref="M22:M23"/>
    <mergeCell ref="X21:X23"/>
    <mergeCell ref="X27:X29"/>
    <mergeCell ref="Y27:Y29"/>
    <mergeCell ref="Z27:Z29"/>
    <mergeCell ref="AA27:AA29"/>
    <mergeCell ref="AB27:AB29"/>
    <mergeCell ref="X24:X26"/>
    <mergeCell ref="Y24:Y26"/>
    <mergeCell ref="Z24:Z26"/>
    <mergeCell ref="AA24:AA26"/>
    <mergeCell ref="A27:A29"/>
    <mergeCell ref="C27:C29"/>
    <mergeCell ref="D28:D29"/>
    <mergeCell ref="E28:E29"/>
    <mergeCell ref="F28:F29"/>
    <mergeCell ref="G28:G29"/>
    <mergeCell ref="N43:N44"/>
    <mergeCell ref="O43:O44"/>
    <mergeCell ref="P43:P44"/>
    <mergeCell ref="Q43:Q44"/>
    <mergeCell ref="R43:R44"/>
    <mergeCell ref="S43:S44"/>
    <mergeCell ref="H43:H44"/>
    <mergeCell ref="I43:I44"/>
    <mergeCell ref="J43:J44"/>
    <mergeCell ref="K43:K44"/>
    <mergeCell ref="L43:L44"/>
    <mergeCell ref="M43:M44"/>
    <mergeCell ref="X42:X44"/>
    <mergeCell ref="Y42:Y44"/>
    <mergeCell ref="Z42:Z44"/>
    <mergeCell ref="AA42:AA44"/>
    <mergeCell ref="AB42:AB44"/>
    <mergeCell ref="V28:V29"/>
    <mergeCell ref="W28:W29"/>
    <mergeCell ref="AB39:AB41"/>
    <mergeCell ref="X36:X38"/>
    <mergeCell ref="Y36:Y38"/>
    <mergeCell ref="A6:A8"/>
    <mergeCell ref="C6:C8"/>
    <mergeCell ref="D7:D8"/>
    <mergeCell ref="E7:E8"/>
    <mergeCell ref="F7:F8"/>
    <mergeCell ref="G7:G8"/>
    <mergeCell ref="N28:N29"/>
    <mergeCell ref="O28:O29"/>
    <mergeCell ref="P28:P29"/>
    <mergeCell ref="Q28:Q29"/>
    <mergeCell ref="R28:R29"/>
    <mergeCell ref="S28:S29"/>
    <mergeCell ref="H28:H29"/>
    <mergeCell ref="I28:I29"/>
    <mergeCell ref="J28:J29"/>
    <mergeCell ref="K28:K29"/>
    <mergeCell ref="L28:L29"/>
    <mergeCell ref="M28:M29"/>
    <mergeCell ref="T22:T23"/>
    <mergeCell ref="U22:U23"/>
    <mergeCell ref="V22:V23"/>
    <mergeCell ref="W22:W23"/>
    <mergeCell ref="V19:V20"/>
    <mergeCell ref="W19:W20"/>
    <mergeCell ref="U19:U20"/>
    <mergeCell ref="A18:A20"/>
    <mergeCell ref="C18:C20"/>
    <mergeCell ref="X39:X41"/>
    <mergeCell ref="Y39:Y41"/>
    <mergeCell ref="Z39:Z41"/>
    <mergeCell ref="AA39:AA41"/>
    <mergeCell ref="T40:T41"/>
    <mergeCell ref="U40:U41"/>
    <mergeCell ref="V40:V41"/>
    <mergeCell ref="W40:W41"/>
    <mergeCell ref="T7:T8"/>
    <mergeCell ref="U7:U8"/>
    <mergeCell ref="V7:V8"/>
    <mergeCell ref="W7:W8"/>
    <mergeCell ref="A39:A41"/>
    <mergeCell ref="C39:C41"/>
    <mergeCell ref="D40:D41"/>
    <mergeCell ref="E40:E41"/>
    <mergeCell ref="F40:F41"/>
    <mergeCell ref="G40:G41"/>
    <mergeCell ref="N7:N8"/>
    <mergeCell ref="O7:O8"/>
    <mergeCell ref="P7:P8"/>
    <mergeCell ref="Q7:Q8"/>
    <mergeCell ref="R7:R8"/>
    <mergeCell ref="S7:S8"/>
    <mergeCell ref="H7:H8"/>
    <mergeCell ref="I7:I8"/>
    <mergeCell ref="J7:J8"/>
    <mergeCell ref="K7:K8"/>
    <mergeCell ref="L7:L8"/>
    <mergeCell ref="M7:M8"/>
    <mergeCell ref="X6:X8"/>
    <mergeCell ref="Y6:Y8"/>
    <mergeCell ref="Z6:Z8"/>
    <mergeCell ref="AA6:AA8"/>
    <mergeCell ref="AB6:AB8"/>
    <mergeCell ref="X57:X59"/>
    <mergeCell ref="Y57:Y59"/>
    <mergeCell ref="Z57:Z59"/>
    <mergeCell ref="AA57:AA59"/>
    <mergeCell ref="AB57:AB59"/>
    <mergeCell ref="U55:U56"/>
    <mergeCell ref="V55:V56"/>
    <mergeCell ref="W55:W56"/>
    <mergeCell ref="A57:A59"/>
    <mergeCell ref="C57:C59"/>
    <mergeCell ref="D58:D59"/>
    <mergeCell ref="E58:E59"/>
    <mergeCell ref="F58:F59"/>
    <mergeCell ref="G58:G59"/>
    <mergeCell ref="N55:N56"/>
    <mergeCell ref="H55:H56"/>
    <mergeCell ref="I55:I56"/>
    <mergeCell ref="J55:J56"/>
    <mergeCell ref="K55:K56"/>
    <mergeCell ref="L55:L56"/>
    <mergeCell ref="M55:M56"/>
    <mergeCell ref="X54:X56"/>
    <mergeCell ref="Y54:Y56"/>
    <mergeCell ref="Z54:Z56"/>
    <mergeCell ref="AA54:AA56"/>
    <mergeCell ref="AB54:AB56"/>
    <mergeCell ref="O55:O56"/>
    <mergeCell ref="P55:P56"/>
    <mergeCell ref="Q55:Q56"/>
    <mergeCell ref="R55:R56"/>
    <mergeCell ref="S55:S56"/>
    <mergeCell ref="T58:T59"/>
    <mergeCell ref="U58:U59"/>
    <mergeCell ref="V58:V59"/>
    <mergeCell ref="W58:W59"/>
    <mergeCell ref="T55:T56"/>
    <mergeCell ref="A9:A11"/>
    <mergeCell ref="C9:C11"/>
    <mergeCell ref="D10:D11"/>
    <mergeCell ref="E10:E11"/>
    <mergeCell ref="F10:F11"/>
    <mergeCell ref="G10:G11"/>
    <mergeCell ref="N58:N59"/>
    <mergeCell ref="O58:O59"/>
    <mergeCell ref="P58:P59"/>
    <mergeCell ref="Q58:Q59"/>
    <mergeCell ref="R58:R59"/>
    <mergeCell ref="G25:G26"/>
    <mergeCell ref="N10:N11"/>
    <mergeCell ref="O10:O11"/>
    <mergeCell ref="P10:P11"/>
    <mergeCell ref="S58:S59"/>
    <mergeCell ref="H58:H59"/>
    <mergeCell ref="I58:I59"/>
    <mergeCell ref="J58:J59"/>
    <mergeCell ref="K58:K59"/>
    <mergeCell ref="L58:L59"/>
    <mergeCell ref="M58:M59"/>
    <mergeCell ref="A54:A56"/>
    <mergeCell ref="C54:C56"/>
    <mergeCell ref="D55:D56"/>
    <mergeCell ref="E55:E56"/>
    <mergeCell ref="F55:F56"/>
    <mergeCell ref="G55:G56"/>
    <mergeCell ref="AB24:AB26"/>
    <mergeCell ref="T10:T11"/>
    <mergeCell ref="U10:U11"/>
    <mergeCell ref="V10:V11"/>
    <mergeCell ref="W10:W11"/>
    <mergeCell ref="A24:A26"/>
    <mergeCell ref="C24:C26"/>
    <mergeCell ref="D25:D26"/>
    <mergeCell ref="E25:E26"/>
    <mergeCell ref="F25:F26"/>
    <mergeCell ref="G13:G14"/>
    <mergeCell ref="N13:N14"/>
    <mergeCell ref="O13:O14"/>
    <mergeCell ref="P13:P14"/>
    <mergeCell ref="Q13:Q14"/>
    <mergeCell ref="R13:R14"/>
    <mergeCell ref="S10:S11"/>
    <mergeCell ref="H10:H11"/>
    <mergeCell ref="I10:I11"/>
    <mergeCell ref="J10:J11"/>
    <mergeCell ref="K10:K11"/>
    <mergeCell ref="L10:L11"/>
    <mergeCell ref="M10:M11"/>
    <mergeCell ref="Q10:Q11"/>
    <mergeCell ref="R10:R11"/>
    <mergeCell ref="X9:X11"/>
    <mergeCell ref="Y9:Y11"/>
    <mergeCell ref="Z9:Z11"/>
    <mergeCell ref="AA9:AA11"/>
    <mergeCell ref="AB9:AB11"/>
    <mergeCell ref="A51:A53"/>
    <mergeCell ref="C51:C53"/>
    <mergeCell ref="D52:D53"/>
    <mergeCell ref="E52:E53"/>
    <mergeCell ref="F52:F53"/>
    <mergeCell ref="G52:G53"/>
    <mergeCell ref="N25:N26"/>
    <mergeCell ref="O25:O26"/>
    <mergeCell ref="P25:P26"/>
    <mergeCell ref="Q25:Q26"/>
    <mergeCell ref="R25:R26"/>
    <mergeCell ref="N40:N41"/>
    <mergeCell ref="O40:O41"/>
    <mergeCell ref="P40:P41"/>
    <mergeCell ref="Q40:Q41"/>
    <mergeCell ref="S25:S26"/>
    <mergeCell ref="H25:H26"/>
    <mergeCell ref="I25:I26"/>
    <mergeCell ref="J25:J26"/>
    <mergeCell ref="K25:K26"/>
    <mergeCell ref="L25:L26"/>
    <mergeCell ref="M25:M26"/>
    <mergeCell ref="R40:R41"/>
    <mergeCell ref="S40:S41"/>
    <mergeCell ref="H40:H41"/>
    <mergeCell ref="I40:I41"/>
    <mergeCell ref="J40:J41"/>
    <mergeCell ref="K40:K41"/>
    <mergeCell ref="L40:L41"/>
    <mergeCell ref="M40:M41"/>
    <mergeCell ref="A42:A44"/>
    <mergeCell ref="C42:C44"/>
    <mergeCell ref="N52:N53"/>
    <mergeCell ref="O52:O53"/>
    <mergeCell ref="P52:P53"/>
    <mergeCell ref="Q52:Q53"/>
    <mergeCell ref="N46:N47"/>
    <mergeCell ref="O46:O47"/>
    <mergeCell ref="P46:P47"/>
    <mergeCell ref="Q46:Q47"/>
    <mergeCell ref="R52:R53"/>
    <mergeCell ref="S52:S53"/>
    <mergeCell ref="H52:H53"/>
    <mergeCell ref="I52:I53"/>
    <mergeCell ref="J52:J53"/>
    <mergeCell ref="K52:K53"/>
    <mergeCell ref="L52:L53"/>
    <mergeCell ref="M52:M53"/>
    <mergeCell ref="X51:X53"/>
    <mergeCell ref="Y51:Y53"/>
    <mergeCell ref="Z51:Z53"/>
    <mergeCell ref="AA51:AA53"/>
    <mergeCell ref="AB51:AB53"/>
    <mergeCell ref="X30:X32"/>
    <mergeCell ref="Y30:Y32"/>
    <mergeCell ref="Z30:Z32"/>
    <mergeCell ref="AA30:AA32"/>
    <mergeCell ref="AB30:AB32"/>
    <mergeCell ref="T46:T47"/>
    <mergeCell ref="U46:U47"/>
    <mergeCell ref="V46:V47"/>
    <mergeCell ref="W46:W47"/>
    <mergeCell ref="A30:A32"/>
    <mergeCell ref="C30:C32"/>
    <mergeCell ref="D31:D32"/>
    <mergeCell ref="E31:E32"/>
    <mergeCell ref="F31:F32"/>
    <mergeCell ref="G31:G32"/>
    <mergeCell ref="R46:R47"/>
    <mergeCell ref="S46:S47"/>
    <mergeCell ref="H46:H47"/>
    <mergeCell ref="I46:I47"/>
    <mergeCell ref="J46:J47"/>
    <mergeCell ref="K46:K47"/>
    <mergeCell ref="L46:L47"/>
    <mergeCell ref="M46:M47"/>
    <mergeCell ref="X45:X47"/>
    <mergeCell ref="Y45:Y47"/>
    <mergeCell ref="Z45:Z47"/>
    <mergeCell ref="AA45:AA47"/>
    <mergeCell ref="AB45:AB47"/>
    <mergeCell ref="A12:A14"/>
    <mergeCell ref="C12:C14"/>
    <mergeCell ref="D13:D14"/>
    <mergeCell ref="E13:E14"/>
    <mergeCell ref="F13:F14"/>
    <mergeCell ref="N31:N32"/>
    <mergeCell ref="O31:O32"/>
    <mergeCell ref="P31:P32"/>
    <mergeCell ref="Q31:Q32"/>
    <mergeCell ref="R31:R32"/>
    <mergeCell ref="S31:S32"/>
    <mergeCell ref="H31:H32"/>
    <mergeCell ref="I31:I32"/>
    <mergeCell ref="J31:J32"/>
    <mergeCell ref="K31:K32"/>
    <mergeCell ref="L31:L32"/>
    <mergeCell ref="M31:M32"/>
    <mergeCell ref="AB15:AB17"/>
    <mergeCell ref="T13:T14"/>
    <mergeCell ref="U13:U14"/>
    <mergeCell ref="V13:V14"/>
    <mergeCell ref="W13:W14"/>
    <mergeCell ref="X12:X14"/>
    <mergeCell ref="Y12:Y14"/>
    <mergeCell ref="Z12:Z14"/>
    <mergeCell ref="AA12:AA14"/>
    <mergeCell ref="AB12:AB14"/>
    <mergeCell ref="A15:A17"/>
    <mergeCell ref="C15:C17"/>
    <mergeCell ref="D16:D17"/>
    <mergeCell ref="E16:E17"/>
    <mergeCell ref="F16:F17"/>
    <mergeCell ref="G16:G17"/>
    <mergeCell ref="S13:S14"/>
    <mergeCell ref="H13:H14"/>
    <mergeCell ref="I13:I14"/>
    <mergeCell ref="J13:J14"/>
    <mergeCell ref="K13:K14"/>
    <mergeCell ref="L13:L14"/>
    <mergeCell ref="M13:M14"/>
    <mergeCell ref="T16:T17"/>
    <mergeCell ref="U16:U17"/>
    <mergeCell ref="V16:V17"/>
    <mergeCell ref="W16:W17"/>
    <mergeCell ref="X15:X17"/>
    <mergeCell ref="Y15:Y17"/>
    <mergeCell ref="Z15:Z17"/>
    <mergeCell ref="AA15:AA17"/>
    <mergeCell ref="A33:A35"/>
    <mergeCell ref="C33:C35"/>
    <mergeCell ref="D34:D35"/>
    <mergeCell ref="E34:E35"/>
    <mergeCell ref="F34:F35"/>
    <mergeCell ref="G34:G35"/>
    <mergeCell ref="N16:N17"/>
    <mergeCell ref="O16:O17"/>
    <mergeCell ref="P16:P17"/>
    <mergeCell ref="Q16:Q17"/>
    <mergeCell ref="R16:R17"/>
    <mergeCell ref="S16:S17"/>
    <mergeCell ref="H16:H17"/>
    <mergeCell ref="I16:I17"/>
    <mergeCell ref="J16:J17"/>
    <mergeCell ref="K16:K17"/>
    <mergeCell ref="L16:L17"/>
    <mergeCell ref="M16:M17"/>
    <mergeCell ref="T31:T32"/>
    <mergeCell ref="U31:U32"/>
    <mergeCell ref="V31:V32"/>
    <mergeCell ref="W31:W32"/>
    <mergeCell ref="T25:T26"/>
    <mergeCell ref="U25:U26"/>
    <mergeCell ref="V25:V26"/>
    <mergeCell ref="W25:W26"/>
    <mergeCell ref="T28:T29"/>
    <mergeCell ref="U28:U29"/>
    <mergeCell ref="U34:U35"/>
    <mergeCell ref="V34:V35"/>
    <mergeCell ref="W34:W35"/>
    <mergeCell ref="X33:X35"/>
    <mergeCell ref="Y33:Y35"/>
    <mergeCell ref="Z33:Z35"/>
    <mergeCell ref="A36:A38"/>
    <mergeCell ref="C36:C38"/>
    <mergeCell ref="D37:D38"/>
    <mergeCell ref="E37:E38"/>
    <mergeCell ref="F37:F38"/>
    <mergeCell ref="G37:G38"/>
    <mergeCell ref="N34:N35"/>
    <mergeCell ref="O34:O35"/>
    <mergeCell ref="P34:P35"/>
    <mergeCell ref="Q34:Q35"/>
    <mergeCell ref="R34:R35"/>
    <mergeCell ref="S34:S35"/>
    <mergeCell ref="H34:H35"/>
    <mergeCell ref="I34:I35"/>
    <mergeCell ref="J34:J35"/>
    <mergeCell ref="K34:K35"/>
    <mergeCell ref="L34:L35"/>
    <mergeCell ref="M34:M35"/>
    <mergeCell ref="AA33:AA35"/>
    <mergeCell ref="AB33:AB35"/>
    <mergeCell ref="T37:T38"/>
    <mergeCell ref="U37:U38"/>
    <mergeCell ref="V37:V38"/>
    <mergeCell ref="W37:W38"/>
    <mergeCell ref="Z36:Z38"/>
    <mergeCell ref="AA36:AA38"/>
    <mergeCell ref="AB36:AB38"/>
    <mergeCell ref="T34:T35"/>
    <mergeCell ref="N37:N38"/>
    <mergeCell ref="O37:O38"/>
    <mergeCell ref="P37:P38"/>
    <mergeCell ref="Q37:Q38"/>
    <mergeCell ref="R37:R38"/>
    <mergeCell ref="S37:S38"/>
    <mergeCell ref="H37:H38"/>
    <mergeCell ref="I37:I38"/>
    <mergeCell ref="J37:J38"/>
    <mergeCell ref="K37:K38"/>
    <mergeCell ref="L37:L38"/>
    <mergeCell ref="M37:M38"/>
    <mergeCell ref="T52:T53"/>
    <mergeCell ref="U52:U53"/>
    <mergeCell ref="V52:V53"/>
    <mergeCell ref="W52:W53"/>
    <mergeCell ref="A45:A47"/>
    <mergeCell ref="C45:C47"/>
    <mergeCell ref="D46:D47"/>
    <mergeCell ref="E46:E47"/>
    <mergeCell ref="F46:F47"/>
    <mergeCell ref="G46:G47"/>
    <mergeCell ref="AC15:AC17"/>
    <mergeCell ref="AC33:AC35"/>
    <mergeCell ref="AC39:AC41"/>
    <mergeCell ref="AC2:AC5"/>
    <mergeCell ref="AC18:AC20"/>
    <mergeCell ref="AC48:AC50"/>
    <mergeCell ref="AC21:AC23"/>
    <mergeCell ref="AC42:AC44"/>
    <mergeCell ref="AC27:AC29"/>
    <mergeCell ref="AC6:AC8"/>
    <mergeCell ref="AC54:AC56"/>
    <mergeCell ref="AC57:AC59"/>
    <mergeCell ref="AC9:AC11"/>
    <mergeCell ref="AC24:AC26"/>
    <mergeCell ref="A1:AC1"/>
    <mergeCell ref="AC36:AC38"/>
    <mergeCell ref="AC51:AC53"/>
    <mergeCell ref="AC45:AC47"/>
    <mergeCell ref="AC30:AC32"/>
    <mergeCell ref="AC12:AC14"/>
  </mergeCells>
  <conditionalFormatting sqref="AB42 AB27 AB6 AB39 AB54 AB57 AB9 AB24 AB51 AB45 AB30 AB12 AB15 AB33 AB36 AB18 AB48 AB21">
    <cfRule type="cellIs" dxfId="141" priority="73" stopIfTrue="1" operator="between">
      <formula>1</formula>
      <formula>3</formula>
    </cfRule>
  </conditionalFormatting>
  <conditionalFormatting sqref="D55:W56 D52:W53 D13:W14 D34:W35 D37:W38 D58:W59 D7:W8 D10:W11 D16:W17 D19:W20 D22:W23 D25:W26 D28:W29 D31:W32 D40:W41 D43:W44 D46:W47 D49:W50">
    <cfRule type="containsText" dxfId="140" priority="72" stopIfTrue="1" operator="containsText" text="NEPRAVDA">
      <formula>NOT(ISERROR(SEARCH("NEPRAVDA",D7)))</formula>
    </cfRule>
  </conditionalFormatting>
  <conditionalFormatting sqref="C18 C48 C21 C42 C27 C6 C39 C54 C57 C9 C24 C51 C45 C30 C12 C15 C33 C36">
    <cfRule type="containsText" dxfId="139" priority="67" stopIfTrue="1" operator="containsText" text="SV">
      <formula>NOT(ISERROR(SEARCH("SV",C6)))</formula>
    </cfRule>
    <cfRule type="containsText" dxfId="138" priority="68" stopIfTrue="1" operator="containsText" text="S ">
      <formula>NOT(ISERROR(SEARCH("S ",C6)))</formula>
    </cfRule>
    <cfRule type="containsText" dxfId="137" priority="69" stopIfTrue="1" operator="containsText" text="ZV">
      <formula>NOT(ISERROR(SEARCH("ZV",C6)))</formula>
    </cfRule>
    <cfRule type="containsText" dxfId="127" priority="70" stopIfTrue="1" operator="containsText" text="Z ">
      <formula>NOT(ISERROR(SEARCH("Z ",C6)))</formula>
    </cfRule>
    <cfRule type="containsText" dxfId="126" priority="71" stopIfTrue="1" operator="containsText" text="MV">
      <formula>NOT(ISERROR(SEARCH("MV",C6)))</formula>
    </cfRule>
  </conditionalFormatting>
  <conditionalFormatting sqref="C18 C48 C21 C42 C27 C6 C39 C54 C57 C9 C24 C51 C45 C30 C12 C15 C33 C36">
    <cfRule type="containsText" dxfId="136" priority="62" stopIfTrue="1" operator="containsText" text="NEPRAVDA">
      <formula>NOT(ISERROR(SEARCH("NEPRAVDA",C6)))</formula>
    </cfRule>
  </conditionalFormatting>
  <conditionalFormatting sqref="AB39">
    <cfRule type="expression" dxfId="135" priority="59" stopIfTrue="1">
      <formula>"E23=NEPRAVDA"</formula>
    </cfRule>
  </conditionalFormatting>
  <conditionalFormatting sqref="AB42 AB27 AB6 AB39 AB54 AB57 AB9 AB24 AB51 AB45 AB30 AB12 AB15 AB33 AB36 AB18 AB48 AB21">
    <cfRule type="expression" dxfId="134" priority="58">
      <formula>C6="SV"</formula>
    </cfRule>
  </conditionalFormatting>
  <conditionalFormatting sqref="AB6:AB59">
    <cfRule type="expression" dxfId="133" priority="57">
      <formula>C6="S "</formula>
    </cfRule>
  </conditionalFormatting>
  <conditionalFormatting sqref="AB6:AB59">
    <cfRule type="expression" dxfId="132" priority="53">
      <formula>C6="ZV"</formula>
    </cfRule>
    <cfRule type="expression" dxfId="131" priority="54">
      <formula>C6="Z "</formula>
    </cfRule>
    <cfRule type="expression" dxfId="130" priority="55">
      <formula>C6="MV"</formula>
    </cfRule>
    <cfRule type="expression" dxfId="125" priority="56">
      <formula>C6="M "</formula>
    </cfRule>
  </conditionalFormatting>
  <conditionalFormatting sqref="C18 C48 C21 C42 C27 C6 C39 C54 C57 C9 C24 C51 C45 C30 C12 C15 C33 C36">
    <cfRule type="containsText" dxfId="129" priority="52" stopIfTrue="1" operator="containsText" text="M ">
      <formula>NOT(ISERROR(SEARCH("M ",C6)))</formula>
    </cfRule>
  </conditionalFormatting>
  <conditionalFormatting sqref="AB6:AB59">
    <cfRule type="expression" dxfId="128" priority="51" stopIfTrue="1">
      <formula>X6=0</formula>
    </cfRule>
  </conditionalFormatting>
  <printOptions horizontalCentered="1"/>
  <pageMargins left="0.19685039370078741" right="0.19685039370078741" top="0.39370078740157483" bottom="0.39370078740157483" header="0.51181102362204722" footer="0.51181102362204722"/>
  <pageSetup paperSize="8" scale="2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80"/>
  <sheetViews>
    <sheetView zoomScale="50" zoomScaleNormal="50" workbookViewId="0">
      <pane xSplit="1" ySplit="5" topLeftCell="B6" activePane="bottomRight" state="frozen"/>
      <selection pane="topRight" activeCell="B1" sqref="B1"/>
      <selection pane="bottomLeft" activeCell="A6" sqref="A6"/>
      <selection pane="bottomRight" activeCell="AC2" sqref="AC2:AC5"/>
    </sheetView>
  </sheetViews>
  <sheetFormatPr defaultRowHeight="12.75" x14ac:dyDescent="0.2"/>
  <cols>
    <col min="1" max="1" width="12.5703125" style="1" customWidth="1"/>
    <col min="2" max="2" width="47.5703125" style="1" customWidth="1"/>
    <col min="3" max="3" width="35.85546875" style="1" bestFit="1" customWidth="1"/>
    <col min="4" max="4" width="10.7109375" style="1" customWidth="1"/>
    <col min="5" max="5" width="11.5703125" style="1" customWidth="1"/>
    <col min="6" max="6" width="11" style="1" customWidth="1"/>
    <col min="7" max="7" width="11.28515625" style="1" customWidth="1"/>
    <col min="8" max="13" width="10.7109375" style="1" customWidth="1"/>
    <col min="14" max="14" width="11.7109375" style="1" customWidth="1"/>
    <col min="15" max="23" width="10.7109375" style="1" customWidth="1"/>
    <col min="24" max="25" width="12.85546875" style="1" customWidth="1"/>
    <col min="26" max="26" width="18.7109375" style="1" customWidth="1"/>
    <col min="27" max="27" width="22.7109375" style="1" customWidth="1"/>
    <col min="28" max="28" width="28.28515625" style="1" customWidth="1"/>
    <col min="29" max="29" width="13.7109375" style="1" customWidth="1"/>
    <col min="30" max="30" width="12.28515625" style="1" customWidth="1"/>
    <col min="31" max="35" width="9.140625" style="1" customWidth="1"/>
    <col min="36" max="36" width="17.42578125" style="1" customWidth="1"/>
    <col min="37" max="42" width="11.5703125" style="1" bestFit="1" customWidth="1"/>
    <col min="43" max="43" width="21.5703125" style="1" customWidth="1"/>
    <col min="44" max="44" width="9.140625" style="1" customWidth="1"/>
    <col min="45" max="45" width="15.42578125" style="1" bestFit="1" customWidth="1"/>
    <col min="46" max="16384" width="9.140625" style="1"/>
  </cols>
  <sheetData>
    <row r="1" spans="1:45" ht="61.5" customHeight="1" thickBot="1" x14ac:dyDescent="0.25">
      <c r="A1" s="118" t="s">
        <v>289</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20"/>
      <c r="AE1" s="2"/>
      <c r="AF1" s="2"/>
      <c r="AG1" s="2"/>
      <c r="AK1" s="3"/>
    </row>
    <row r="2" spans="1:45" ht="39" customHeight="1" x14ac:dyDescent="0.2">
      <c r="A2" s="86" t="s">
        <v>215</v>
      </c>
      <c r="B2" s="112" t="s">
        <v>2</v>
      </c>
      <c r="C2" s="115" t="s">
        <v>5</v>
      </c>
      <c r="D2" s="4" t="s">
        <v>6</v>
      </c>
      <c r="E2" s="5" t="s">
        <v>7</v>
      </c>
      <c r="F2" s="5" t="s">
        <v>8</v>
      </c>
      <c r="G2" s="5" t="s">
        <v>9</v>
      </c>
      <c r="H2" s="5" t="s">
        <v>10</v>
      </c>
      <c r="I2" s="5" t="s">
        <v>11</v>
      </c>
      <c r="J2" s="5" t="s">
        <v>12</v>
      </c>
      <c r="K2" s="5" t="s">
        <v>13</v>
      </c>
      <c r="L2" s="5" t="s">
        <v>14</v>
      </c>
      <c r="M2" s="5" t="s">
        <v>15</v>
      </c>
      <c r="N2" s="5" t="s">
        <v>16</v>
      </c>
      <c r="O2" s="5" t="s">
        <v>17</v>
      </c>
      <c r="P2" s="5" t="s">
        <v>18</v>
      </c>
      <c r="Q2" s="5" t="s">
        <v>19</v>
      </c>
      <c r="R2" s="5" t="s">
        <v>20</v>
      </c>
      <c r="S2" s="5" t="s">
        <v>21</v>
      </c>
      <c r="T2" s="5" t="s">
        <v>22</v>
      </c>
      <c r="U2" s="5" t="s">
        <v>23</v>
      </c>
      <c r="V2" s="5" t="s">
        <v>24</v>
      </c>
      <c r="W2" s="6" t="s">
        <v>25</v>
      </c>
      <c r="X2" s="121" t="s">
        <v>26</v>
      </c>
      <c r="Y2" s="121" t="s">
        <v>288</v>
      </c>
      <c r="Z2" s="73" t="s">
        <v>27</v>
      </c>
      <c r="AA2" s="76" t="s">
        <v>28</v>
      </c>
      <c r="AB2" s="79" t="s">
        <v>29</v>
      </c>
      <c r="AC2" s="124" t="s">
        <v>1</v>
      </c>
    </row>
    <row r="3" spans="1:45" ht="39" customHeight="1" x14ac:dyDescent="0.2">
      <c r="A3" s="87"/>
      <c r="B3" s="113"/>
      <c r="C3" s="116"/>
      <c r="D3" s="82" t="s">
        <v>287</v>
      </c>
      <c r="E3" s="84" t="s">
        <v>196</v>
      </c>
      <c r="F3" s="66" t="s">
        <v>286</v>
      </c>
      <c r="G3" s="66" t="s">
        <v>285</v>
      </c>
      <c r="H3" s="66" t="s">
        <v>284</v>
      </c>
      <c r="I3" s="66" t="s">
        <v>283</v>
      </c>
      <c r="J3" s="66" t="s">
        <v>282</v>
      </c>
      <c r="K3" s="66" t="s">
        <v>281</v>
      </c>
      <c r="L3" s="66" t="s">
        <v>280</v>
      </c>
      <c r="M3" s="66" t="s">
        <v>279</v>
      </c>
      <c r="N3" s="66" t="s">
        <v>31</v>
      </c>
      <c r="O3" s="66" t="s">
        <v>278</v>
      </c>
      <c r="P3" s="66" t="s">
        <v>207</v>
      </c>
      <c r="Q3" s="66" t="s">
        <v>277</v>
      </c>
      <c r="R3" s="66" t="s">
        <v>276</v>
      </c>
      <c r="S3" s="66" t="s">
        <v>210</v>
      </c>
      <c r="T3" s="66" t="s">
        <v>275</v>
      </c>
      <c r="U3" s="66" t="s">
        <v>193</v>
      </c>
      <c r="V3" s="66" t="s">
        <v>274</v>
      </c>
      <c r="W3" s="66" t="s">
        <v>273</v>
      </c>
      <c r="X3" s="122"/>
      <c r="Y3" s="122"/>
      <c r="Z3" s="74"/>
      <c r="AA3" s="77"/>
      <c r="AB3" s="80"/>
      <c r="AC3" s="125"/>
    </row>
    <row r="4" spans="1:45" ht="55.5" customHeight="1" thickBot="1" x14ac:dyDescent="0.25">
      <c r="A4" s="87"/>
      <c r="B4" s="113"/>
      <c r="C4" s="116"/>
      <c r="D4" s="83"/>
      <c r="E4" s="85"/>
      <c r="F4" s="67"/>
      <c r="G4" s="67"/>
      <c r="H4" s="67"/>
      <c r="I4" s="67"/>
      <c r="J4" s="67"/>
      <c r="K4" s="67"/>
      <c r="L4" s="67"/>
      <c r="M4" s="67"/>
      <c r="N4" s="67"/>
      <c r="O4" s="67"/>
      <c r="P4" s="67"/>
      <c r="Q4" s="67"/>
      <c r="R4" s="67"/>
      <c r="S4" s="67"/>
      <c r="T4" s="67"/>
      <c r="U4" s="67"/>
      <c r="V4" s="67"/>
      <c r="W4" s="67"/>
      <c r="X4" s="122"/>
      <c r="Y4" s="122"/>
      <c r="Z4" s="74"/>
      <c r="AA4" s="77"/>
      <c r="AB4" s="80"/>
      <c r="AC4" s="125"/>
    </row>
    <row r="5" spans="1:45" ht="39" customHeight="1" thickBot="1" x14ac:dyDescent="0.25">
      <c r="A5" s="88"/>
      <c r="B5" s="114"/>
      <c r="C5" s="117"/>
      <c r="D5" s="7">
        <v>10</v>
      </c>
      <c r="E5" s="8">
        <v>14</v>
      </c>
      <c r="F5" s="8">
        <v>15</v>
      </c>
      <c r="G5" s="8">
        <v>17</v>
      </c>
      <c r="H5" s="8">
        <v>20</v>
      </c>
      <c r="I5" s="8">
        <v>30</v>
      </c>
      <c r="J5" s="8">
        <v>35</v>
      </c>
      <c r="K5" s="8">
        <v>40</v>
      </c>
      <c r="L5" s="8">
        <v>45</v>
      </c>
      <c r="M5" s="8">
        <v>50</v>
      </c>
      <c r="N5" s="8">
        <v>55</v>
      </c>
      <c r="O5" s="8">
        <v>65</v>
      </c>
      <c r="P5" s="8">
        <v>70</v>
      </c>
      <c r="Q5" s="8">
        <v>75</v>
      </c>
      <c r="R5" s="8">
        <v>80</v>
      </c>
      <c r="S5" s="9">
        <v>85</v>
      </c>
      <c r="T5" s="9">
        <v>90</v>
      </c>
      <c r="U5" s="9">
        <v>97</v>
      </c>
      <c r="V5" s="9">
        <v>98</v>
      </c>
      <c r="W5" s="10">
        <v>99</v>
      </c>
      <c r="X5" s="123"/>
      <c r="Y5" s="123"/>
      <c r="Z5" s="75"/>
      <c r="AA5" s="78"/>
      <c r="AB5" s="81"/>
      <c r="AC5" s="126"/>
    </row>
    <row r="6" spans="1:45" ht="24.95" customHeight="1" x14ac:dyDescent="0.2">
      <c r="A6" s="41" t="s">
        <v>6</v>
      </c>
      <c r="B6" s="32" t="s">
        <v>272</v>
      </c>
      <c r="C6" s="100" t="s">
        <v>219</v>
      </c>
      <c r="D6" s="14" t="s">
        <v>53</v>
      </c>
      <c r="E6" s="15" t="s">
        <v>53</v>
      </c>
      <c r="F6" s="15" t="s">
        <v>53</v>
      </c>
      <c r="G6" s="15" t="s">
        <v>53</v>
      </c>
      <c r="H6" s="15" t="s">
        <v>53</v>
      </c>
      <c r="I6" s="15" t="s">
        <v>53</v>
      </c>
      <c r="J6" s="15" t="s">
        <v>53</v>
      </c>
      <c r="K6" s="15" t="s">
        <v>53</v>
      </c>
      <c r="L6" s="15" t="s">
        <v>53</v>
      </c>
      <c r="M6" s="15" t="s">
        <v>53</v>
      </c>
      <c r="N6" s="15" t="s">
        <v>53</v>
      </c>
      <c r="O6" s="15" t="s">
        <v>53</v>
      </c>
      <c r="P6" s="15" t="s">
        <v>53</v>
      </c>
      <c r="Q6" s="15" t="s">
        <v>53</v>
      </c>
      <c r="R6" s="15" t="s">
        <v>53</v>
      </c>
      <c r="S6" s="15" t="s">
        <v>53</v>
      </c>
      <c r="T6" s="15" t="s">
        <v>53</v>
      </c>
      <c r="U6" s="15" t="s">
        <v>53</v>
      </c>
      <c r="V6" s="15" t="s">
        <v>53</v>
      </c>
      <c r="W6" s="16" t="s">
        <v>53</v>
      </c>
      <c r="X6" s="51">
        <v>20</v>
      </c>
      <c r="Y6" s="130">
        <v>0</v>
      </c>
      <c r="Z6" s="57">
        <v>1090</v>
      </c>
      <c r="AA6" s="103" t="s">
        <v>271</v>
      </c>
      <c r="AB6" s="127">
        <v>1</v>
      </c>
      <c r="AC6" s="41">
        <v>9</v>
      </c>
      <c r="AK6" s="20"/>
      <c r="AL6" s="20"/>
      <c r="AM6" s="20"/>
      <c r="AN6" s="20"/>
      <c r="AO6" s="20"/>
      <c r="AP6" s="20"/>
      <c r="AQ6" s="20"/>
      <c r="AS6" s="21"/>
    </row>
    <row r="7" spans="1:45" ht="24.95" customHeight="1" x14ac:dyDescent="0.2">
      <c r="A7" s="42"/>
      <c r="B7" s="17" t="s">
        <v>270</v>
      </c>
      <c r="C7" s="101"/>
      <c r="D7" s="44">
        <v>10</v>
      </c>
      <c r="E7" s="37">
        <v>14</v>
      </c>
      <c r="F7" s="37">
        <v>15</v>
      </c>
      <c r="G7" s="37">
        <v>17</v>
      </c>
      <c r="H7" s="37">
        <v>20</v>
      </c>
      <c r="I7" s="37">
        <v>30</v>
      </c>
      <c r="J7" s="37">
        <v>35</v>
      </c>
      <c r="K7" s="37">
        <v>40</v>
      </c>
      <c r="L7" s="37">
        <v>45</v>
      </c>
      <c r="M7" s="37">
        <v>50</v>
      </c>
      <c r="N7" s="37">
        <v>55</v>
      </c>
      <c r="O7" s="37">
        <v>65</v>
      </c>
      <c r="P7" s="37">
        <v>70</v>
      </c>
      <c r="Q7" s="37">
        <v>75</v>
      </c>
      <c r="R7" s="37">
        <v>80</v>
      </c>
      <c r="S7" s="37">
        <v>85</v>
      </c>
      <c r="T7" s="37">
        <v>90</v>
      </c>
      <c r="U7" s="37">
        <v>97</v>
      </c>
      <c r="V7" s="37">
        <v>98</v>
      </c>
      <c r="W7" s="39">
        <v>99</v>
      </c>
      <c r="X7" s="52"/>
      <c r="Y7" s="131"/>
      <c r="Z7" s="58"/>
      <c r="AA7" s="104"/>
      <c r="AB7" s="128"/>
      <c r="AC7" s="42"/>
      <c r="AK7" s="20"/>
      <c r="AL7" s="20"/>
      <c r="AM7" s="20"/>
      <c r="AN7" s="20"/>
      <c r="AO7" s="20"/>
      <c r="AP7" s="20"/>
      <c r="AQ7" s="20"/>
      <c r="AS7" s="21"/>
    </row>
    <row r="8" spans="1:45" ht="24.95" customHeight="1" thickBot="1" x14ac:dyDescent="0.25">
      <c r="A8" s="43"/>
      <c r="B8" s="22" t="s">
        <v>269</v>
      </c>
      <c r="C8" s="102"/>
      <c r="D8" s="45"/>
      <c r="E8" s="38"/>
      <c r="F8" s="38"/>
      <c r="G8" s="38"/>
      <c r="H8" s="38"/>
      <c r="I8" s="38"/>
      <c r="J8" s="38"/>
      <c r="K8" s="38"/>
      <c r="L8" s="38"/>
      <c r="M8" s="38"/>
      <c r="N8" s="38"/>
      <c r="O8" s="38"/>
      <c r="P8" s="38"/>
      <c r="Q8" s="38"/>
      <c r="R8" s="38"/>
      <c r="S8" s="38"/>
      <c r="T8" s="38"/>
      <c r="U8" s="38"/>
      <c r="V8" s="38"/>
      <c r="W8" s="40"/>
      <c r="X8" s="53"/>
      <c r="Y8" s="132"/>
      <c r="Z8" s="59"/>
      <c r="AA8" s="105"/>
      <c r="AB8" s="129"/>
      <c r="AC8" s="43"/>
      <c r="AK8" s="20"/>
      <c r="AL8" s="20"/>
      <c r="AM8" s="20"/>
      <c r="AN8" s="20"/>
      <c r="AO8" s="20"/>
      <c r="AP8" s="20"/>
      <c r="AQ8" s="20"/>
      <c r="AS8" s="21"/>
    </row>
    <row r="9" spans="1:45" ht="24.95" customHeight="1" x14ac:dyDescent="0.2">
      <c r="A9" s="41" t="s">
        <v>7</v>
      </c>
      <c r="B9" s="32" t="s">
        <v>86</v>
      </c>
      <c r="C9" s="100" t="s">
        <v>240</v>
      </c>
      <c r="D9" s="14" t="s">
        <v>53</v>
      </c>
      <c r="E9" s="15"/>
      <c r="F9" s="15" t="s">
        <v>53</v>
      </c>
      <c r="G9" s="15" t="s">
        <v>53</v>
      </c>
      <c r="H9" s="15" t="s">
        <v>53</v>
      </c>
      <c r="I9" s="15" t="s">
        <v>53</v>
      </c>
      <c r="J9" s="15" t="s">
        <v>53</v>
      </c>
      <c r="K9" s="15" t="s">
        <v>53</v>
      </c>
      <c r="L9" s="15"/>
      <c r="M9" s="15" t="s">
        <v>53</v>
      </c>
      <c r="N9" s="15" t="s">
        <v>53</v>
      </c>
      <c r="O9" s="15" t="s">
        <v>53</v>
      </c>
      <c r="P9" s="15" t="s">
        <v>53</v>
      </c>
      <c r="Q9" s="15" t="s">
        <v>53</v>
      </c>
      <c r="R9" s="15" t="s">
        <v>53</v>
      </c>
      <c r="S9" s="15" t="s">
        <v>53</v>
      </c>
      <c r="T9" s="15" t="s">
        <v>53</v>
      </c>
      <c r="U9" s="15"/>
      <c r="V9" s="15" t="s">
        <v>53</v>
      </c>
      <c r="W9" s="16" t="s">
        <v>53</v>
      </c>
      <c r="X9" s="51">
        <v>17</v>
      </c>
      <c r="Y9" s="130">
        <v>0</v>
      </c>
      <c r="Z9" s="57">
        <v>934</v>
      </c>
      <c r="AA9" s="103" t="s">
        <v>268</v>
      </c>
      <c r="AB9" s="127">
        <v>1</v>
      </c>
      <c r="AC9" s="41">
        <v>11</v>
      </c>
      <c r="AK9" s="20"/>
      <c r="AL9" s="20"/>
      <c r="AM9" s="20"/>
      <c r="AN9" s="20"/>
      <c r="AO9" s="20"/>
      <c r="AP9" s="20"/>
      <c r="AQ9" s="20"/>
      <c r="AS9" s="21"/>
    </row>
    <row r="10" spans="1:45" ht="24.95" customHeight="1" x14ac:dyDescent="0.2">
      <c r="A10" s="42"/>
      <c r="B10" s="17" t="s">
        <v>88</v>
      </c>
      <c r="C10" s="101"/>
      <c r="D10" s="44">
        <v>10</v>
      </c>
      <c r="E10" s="37" t="b">
        <v>0</v>
      </c>
      <c r="F10" s="37">
        <v>15</v>
      </c>
      <c r="G10" s="37">
        <v>17</v>
      </c>
      <c r="H10" s="37">
        <v>20</v>
      </c>
      <c r="I10" s="37">
        <v>30</v>
      </c>
      <c r="J10" s="37">
        <v>35</v>
      </c>
      <c r="K10" s="37">
        <v>40</v>
      </c>
      <c r="L10" s="37" t="b">
        <v>0</v>
      </c>
      <c r="M10" s="37">
        <v>50</v>
      </c>
      <c r="N10" s="37">
        <v>55</v>
      </c>
      <c r="O10" s="37">
        <v>65</v>
      </c>
      <c r="P10" s="37">
        <v>70</v>
      </c>
      <c r="Q10" s="37">
        <v>75</v>
      </c>
      <c r="R10" s="37">
        <v>80</v>
      </c>
      <c r="S10" s="37">
        <v>85</v>
      </c>
      <c r="T10" s="37">
        <v>90</v>
      </c>
      <c r="U10" s="37" t="b">
        <v>0</v>
      </c>
      <c r="V10" s="37">
        <v>98</v>
      </c>
      <c r="W10" s="39">
        <v>99</v>
      </c>
      <c r="X10" s="52"/>
      <c r="Y10" s="131"/>
      <c r="Z10" s="58"/>
      <c r="AA10" s="104"/>
      <c r="AB10" s="128"/>
      <c r="AC10" s="42"/>
      <c r="AK10" s="20"/>
      <c r="AL10" s="20"/>
      <c r="AM10" s="20"/>
      <c r="AN10" s="20"/>
      <c r="AO10" s="20"/>
      <c r="AP10" s="20"/>
      <c r="AQ10" s="20"/>
      <c r="AS10" s="21"/>
    </row>
    <row r="11" spans="1:45" ht="24.95" customHeight="1" thickBot="1" x14ac:dyDescent="0.25">
      <c r="A11" s="43"/>
      <c r="B11" s="22" t="s">
        <v>89</v>
      </c>
      <c r="C11" s="102"/>
      <c r="D11" s="45"/>
      <c r="E11" s="38"/>
      <c r="F11" s="38"/>
      <c r="G11" s="38"/>
      <c r="H11" s="38"/>
      <c r="I11" s="38"/>
      <c r="J11" s="38"/>
      <c r="K11" s="38"/>
      <c r="L11" s="38"/>
      <c r="M11" s="38"/>
      <c r="N11" s="38"/>
      <c r="O11" s="38"/>
      <c r="P11" s="38"/>
      <c r="Q11" s="38"/>
      <c r="R11" s="38"/>
      <c r="S11" s="38"/>
      <c r="T11" s="38"/>
      <c r="U11" s="38"/>
      <c r="V11" s="38"/>
      <c r="W11" s="40"/>
      <c r="X11" s="53"/>
      <c r="Y11" s="132"/>
      <c r="Z11" s="59"/>
      <c r="AA11" s="105"/>
      <c r="AB11" s="129"/>
      <c r="AC11" s="43"/>
      <c r="AK11" s="20"/>
      <c r="AL11" s="20"/>
      <c r="AM11" s="20"/>
      <c r="AN11" s="20"/>
      <c r="AO11" s="20"/>
      <c r="AP11" s="20"/>
      <c r="AQ11" s="20"/>
      <c r="AS11" s="21"/>
    </row>
    <row r="12" spans="1:45" ht="24.95" customHeight="1" x14ac:dyDescent="0.2">
      <c r="A12" s="41" t="s">
        <v>8</v>
      </c>
      <c r="B12" s="32" t="s">
        <v>267</v>
      </c>
      <c r="C12" s="100" t="s">
        <v>219</v>
      </c>
      <c r="D12" s="14" t="s">
        <v>53</v>
      </c>
      <c r="E12" s="15" t="s">
        <v>53</v>
      </c>
      <c r="F12" s="15"/>
      <c r="G12" s="15"/>
      <c r="H12" s="15" t="s">
        <v>53</v>
      </c>
      <c r="I12" s="15" t="s">
        <v>53</v>
      </c>
      <c r="J12" s="15" t="s">
        <v>53</v>
      </c>
      <c r="K12" s="15" t="s">
        <v>53</v>
      </c>
      <c r="L12" s="15"/>
      <c r="M12" s="15" t="s">
        <v>53</v>
      </c>
      <c r="N12" s="15" t="s">
        <v>53</v>
      </c>
      <c r="O12" s="15" t="s">
        <v>53</v>
      </c>
      <c r="P12" s="15" t="s">
        <v>53</v>
      </c>
      <c r="Q12" s="15" t="s">
        <v>53</v>
      </c>
      <c r="R12" s="15" t="s">
        <v>53</v>
      </c>
      <c r="S12" s="15" t="s">
        <v>53</v>
      </c>
      <c r="T12" s="15" t="s">
        <v>53</v>
      </c>
      <c r="U12" s="15"/>
      <c r="V12" s="15" t="s">
        <v>53</v>
      </c>
      <c r="W12" s="16" t="s">
        <v>53</v>
      </c>
      <c r="X12" s="51">
        <v>16</v>
      </c>
      <c r="Y12" s="130">
        <v>20</v>
      </c>
      <c r="Z12" s="57">
        <v>896</v>
      </c>
      <c r="AA12" s="103" t="s">
        <v>266</v>
      </c>
      <c r="AB12" s="127">
        <v>2</v>
      </c>
      <c r="AC12" s="41">
        <v>10</v>
      </c>
      <c r="AK12" s="20"/>
      <c r="AL12" s="20"/>
      <c r="AM12" s="20"/>
      <c r="AN12" s="20"/>
      <c r="AO12" s="20"/>
      <c r="AP12" s="20"/>
      <c r="AQ12" s="20"/>
      <c r="AS12" s="21"/>
    </row>
    <row r="13" spans="1:45" ht="24.95" customHeight="1" x14ac:dyDescent="0.2">
      <c r="A13" s="42"/>
      <c r="B13" s="17" t="s">
        <v>107</v>
      </c>
      <c r="C13" s="101"/>
      <c r="D13" s="44">
        <v>10</v>
      </c>
      <c r="E13" s="37">
        <v>14</v>
      </c>
      <c r="F13" s="37" t="b">
        <v>0</v>
      </c>
      <c r="G13" s="37" t="b">
        <v>0</v>
      </c>
      <c r="H13" s="37">
        <v>20</v>
      </c>
      <c r="I13" s="37">
        <v>30</v>
      </c>
      <c r="J13" s="37">
        <v>35</v>
      </c>
      <c r="K13" s="37">
        <v>40</v>
      </c>
      <c r="L13" s="37" t="b">
        <v>0</v>
      </c>
      <c r="M13" s="37">
        <v>50</v>
      </c>
      <c r="N13" s="37">
        <v>55</v>
      </c>
      <c r="O13" s="37">
        <v>65</v>
      </c>
      <c r="P13" s="37">
        <v>70</v>
      </c>
      <c r="Q13" s="37">
        <v>75</v>
      </c>
      <c r="R13" s="37">
        <v>80</v>
      </c>
      <c r="S13" s="37">
        <v>85</v>
      </c>
      <c r="T13" s="37">
        <v>90</v>
      </c>
      <c r="U13" s="37" t="b">
        <v>0</v>
      </c>
      <c r="V13" s="37">
        <v>98</v>
      </c>
      <c r="W13" s="39">
        <v>99</v>
      </c>
      <c r="X13" s="52"/>
      <c r="Y13" s="131"/>
      <c r="Z13" s="58"/>
      <c r="AA13" s="104"/>
      <c r="AB13" s="128"/>
      <c r="AC13" s="42"/>
      <c r="AK13" s="20"/>
      <c r="AL13" s="20"/>
      <c r="AM13" s="20"/>
      <c r="AN13" s="20"/>
      <c r="AO13" s="20"/>
      <c r="AP13" s="20"/>
      <c r="AQ13" s="20"/>
      <c r="AS13" s="21"/>
    </row>
    <row r="14" spans="1:45" ht="24.95" customHeight="1" thickBot="1" x14ac:dyDescent="0.25">
      <c r="A14" s="43"/>
      <c r="B14" s="22" t="s">
        <v>265</v>
      </c>
      <c r="C14" s="102"/>
      <c r="D14" s="45"/>
      <c r="E14" s="38"/>
      <c r="F14" s="38"/>
      <c r="G14" s="38"/>
      <c r="H14" s="38"/>
      <c r="I14" s="38"/>
      <c r="J14" s="38"/>
      <c r="K14" s="38"/>
      <c r="L14" s="38"/>
      <c r="M14" s="38"/>
      <c r="N14" s="38"/>
      <c r="O14" s="38"/>
      <c r="P14" s="38"/>
      <c r="Q14" s="38"/>
      <c r="R14" s="38"/>
      <c r="S14" s="38"/>
      <c r="T14" s="38"/>
      <c r="U14" s="38"/>
      <c r="V14" s="38"/>
      <c r="W14" s="40"/>
      <c r="X14" s="53"/>
      <c r="Y14" s="132"/>
      <c r="Z14" s="59"/>
      <c r="AA14" s="105"/>
      <c r="AB14" s="129"/>
      <c r="AC14" s="43"/>
      <c r="AK14" s="20"/>
      <c r="AL14" s="20"/>
      <c r="AM14" s="20"/>
      <c r="AN14" s="20"/>
      <c r="AO14" s="20"/>
      <c r="AP14" s="20"/>
      <c r="AQ14" s="20"/>
      <c r="AS14" s="21"/>
    </row>
    <row r="15" spans="1:45" ht="24.95" customHeight="1" x14ac:dyDescent="0.2">
      <c r="A15" s="41" t="s">
        <v>9</v>
      </c>
      <c r="B15" s="32" t="s">
        <v>264</v>
      </c>
      <c r="C15" s="100" t="s">
        <v>245</v>
      </c>
      <c r="D15" s="14"/>
      <c r="E15" s="15"/>
      <c r="F15" s="15" t="s">
        <v>53</v>
      </c>
      <c r="G15" s="15"/>
      <c r="H15" s="15" t="s">
        <v>53</v>
      </c>
      <c r="I15" s="15" t="s">
        <v>53</v>
      </c>
      <c r="J15" s="15" t="s">
        <v>53</v>
      </c>
      <c r="K15" s="15" t="s">
        <v>53</v>
      </c>
      <c r="L15" s="15" t="s">
        <v>53</v>
      </c>
      <c r="M15" s="15"/>
      <c r="N15" s="15"/>
      <c r="O15" s="15" t="s">
        <v>53</v>
      </c>
      <c r="P15" s="15" t="s">
        <v>53</v>
      </c>
      <c r="Q15" s="15" t="s">
        <v>53</v>
      </c>
      <c r="R15" s="15"/>
      <c r="S15" s="15" t="s">
        <v>53</v>
      </c>
      <c r="T15" s="15" t="s">
        <v>53</v>
      </c>
      <c r="U15" s="15" t="s">
        <v>53</v>
      </c>
      <c r="V15" s="15" t="s">
        <v>53</v>
      </c>
      <c r="W15" s="16" t="s">
        <v>53</v>
      </c>
      <c r="X15" s="51">
        <v>14</v>
      </c>
      <c r="Y15" s="130">
        <v>2</v>
      </c>
      <c r="Z15" s="57">
        <v>862</v>
      </c>
      <c r="AA15" s="103" t="s">
        <v>263</v>
      </c>
      <c r="AB15" s="127">
        <v>1</v>
      </c>
      <c r="AC15" s="41">
        <v>3</v>
      </c>
      <c r="AK15" s="20"/>
      <c r="AL15" s="20"/>
      <c r="AM15" s="20"/>
      <c r="AN15" s="20"/>
      <c r="AO15" s="20"/>
      <c r="AP15" s="20"/>
      <c r="AQ15" s="20"/>
      <c r="AS15" s="21"/>
    </row>
    <row r="16" spans="1:45" ht="24.95" customHeight="1" x14ac:dyDescent="0.2">
      <c r="A16" s="42"/>
      <c r="B16" s="17" t="s">
        <v>262</v>
      </c>
      <c r="C16" s="101"/>
      <c r="D16" s="44" t="b">
        <v>0</v>
      </c>
      <c r="E16" s="37" t="b">
        <v>0</v>
      </c>
      <c r="F16" s="37">
        <v>15</v>
      </c>
      <c r="G16" s="37" t="b">
        <v>0</v>
      </c>
      <c r="H16" s="37">
        <v>20</v>
      </c>
      <c r="I16" s="37">
        <v>30</v>
      </c>
      <c r="J16" s="37">
        <v>35</v>
      </c>
      <c r="K16" s="37">
        <v>40</v>
      </c>
      <c r="L16" s="37">
        <v>45</v>
      </c>
      <c r="M16" s="37" t="b">
        <v>0</v>
      </c>
      <c r="N16" s="37" t="b">
        <v>0</v>
      </c>
      <c r="O16" s="37">
        <v>65</v>
      </c>
      <c r="P16" s="37">
        <v>70</v>
      </c>
      <c r="Q16" s="37">
        <v>75</v>
      </c>
      <c r="R16" s="37" t="b">
        <v>0</v>
      </c>
      <c r="S16" s="37">
        <v>85</v>
      </c>
      <c r="T16" s="37">
        <v>90</v>
      </c>
      <c r="U16" s="37">
        <v>97</v>
      </c>
      <c r="V16" s="37">
        <v>98</v>
      </c>
      <c r="W16" s="39">
        <v>99</v>
      </c>
      <c r="X16" s="52"/>
      <c r="Y16" s="131"/>
      <c r="Z16" s="58"/>
      <c r="AA16" s="104"/>
      <c r="AB16" s="128"/>
      <c r="AC16" s="42"/>
      <c r="AK16" s="20"/>
      <c r="AL16" s="20"/>
      <c r="AM16" s="20"/>
      <c r="AN16" s="20"/>
      <c r="AO16" s="20"/>
      <c r="AP16" s="20"/>
      <c r="AQ16" s="20"/>
      <c r="AS16" s="21"/>
    </row>
    <row r="17" spans="1:45" ht="24.95" customHeight="1" thickBot="1" x14ac:dyDescent="0.25">
      <c r="A17" s="43"/>
      <c r="B17" s="22" t="s">
        <v>261</v>
      </c>
      <c r="C17" s="102"/>
      <c r="D17" s="45"/>
      <c r="E17" s="38"/>
      <c r="F17" s="38"/>
      <c r="G17" s="38"/>
      <c r="H17" s="38"/>
      <c r="I17" s="38"/>
      <c r="J17" s="38"/>
      <c r="K17" s="38"/>
      <c r="L17" s="38"/>
      <c r="M17" s="38"/>
      <c r="N17" s="38"/>
      <c r="O17" s="38"/>
      <c r="P17" s="38"/>
      <c r="Q17" s="38"/>
      <c r="R17" s="38"/>
      <c r="S17" s="38"/>
      <c r="T17" s="38"/>
      <c r="U17" s="38"/>
      <c r="V17" s="38"/>
      <c r="W17" s="40"/>
      <c r="X17" s="53"/>
      <c r="Y17" s="132"/>
      <c r="Z17" s="59"/>
      <c r="AA17" s="105"/>
      <c r="AB17" s="129"/>
      <c r="AC17" s="43"/>
      <c r="AK17" s="20"/>
      <c r="AL17" s="20"/>
      <c r="AM17" s="20"/>
      <c r="AN17" s="20"/>
      <c r="AO17" s="20"/>
      <c r="AP17" s="20"/>
      <c r="AQ17" s="20"/>
      <c r="AS17" s="21"/>
    </row>
    <row r="18" spans="1:45" ht="24.95" customHeight="1" x14ac:dyDescent="0.2">
      <c r="A18" s="41" t="s">
        <v>10</v>
      </c>
      <c r="B18" s="32" t="s">
        <v>78</v>
      </c>
      <c r="C18" s="100" t="s">
        <v>245</v>
      </c>
      <c r="D18" s="14" t="s">
        <v>53</v>
      </c>
      <c r="E18" s="15"/>
      <c r="F18" s="15" t="s">
        <v>53</v>
      </c>
      <c r="G18" s="15" t="s">
        <v>53</v>
      </c>
      <c r="H18" s="15" t="s">
        <v>53</v>
      </c>
      <c r="I18" s="15" t="s">
        <v>53</v>
      </c>
      <c r="J18" s="15" t="s">
        <v>53</v>
      </c>
      <c r="K18" s="15"/>
      <c r="L18" s="15" t="s">
        <v>53</v>
      </c>
      <c r="M18" s="15" t="s">
        <v>53</v>
      </c>
      <c r="N18" s="15" t="s">
        <v>53</v>
      </c>
      <c r="O18" s="15" t="s">
        <v>53</v>
      </c>
      <c r="P18" s="15"/>
      <c r="Q18" s="15"/>
      <c r="R18" s="15" t="s">
        <v>53</v>
      </c>
      <c r="S18" s="15" t="s">
        <v>53</v>
      </c>
      <c r="T18" s="15" t="s">
        <v>53</v>
      </c>
      <c r="U18" s="15" t="s">
        <v>53</v>
      </c>
      <c r="V18" s="15" t="s">
        <v>53</v>
      </c>
      <c r="W18" s="16"/>
      <c r="X18" s="51">
        <v>15</v>
      </c>
      <c r="Y18" s="130">
        <v>0</v>
      </c>
      <c r="Z18" s="57">
        <v>792</v>
      </c>
      <c r="AA18" s="103" t="s">
        <v>260</v>
      </c>
      <c r="AB18" s="127">
        <v>2</v>
      </c>
      <c r="AC18" s="41">
        <v>12</v>
      </c>
      <c r="AK18" s="20"/>
      <c r="AL18" s="20"/>
      <c r="AM18" s="20"/>
      <c r="AN18" s="20"/>
      <c r="AO18" s="20"/>
      <c r="AP18" s="20"/>
      <c r="AQ18" s="20"/>
      <c r="AS18" s="21"/>
    </row>
    <row r="19" spans="1:45" ht="24.95" customHeight="1" x14ac:dyDescent="0.2">
      <c r="A19" s="42"/>
      <c r="B19" s="17" t="s">
        <v>80</v>
      </c>
      <c r="C19" s="101"/>
      <c r="D19" s="44">
        <v>10</v>
      </c>
      <c r="E19" s="37" t="b">
        <v>0</v>
      </c>
      <c r="F19" s="37">
        <v>15</v>
      </c>
      <c r="G19" s="37">
        <v>17</v>
      </c>
      <c r="H19" s="37">
        <v>20</v>
      </c>
      <c r="I19" s="37">
        <v>30</v>
      </c>
      <c r="J19" s="37">
        <v>35</v>
      </c>
      <c r="K19" s="37" t="b">
        <v>0</v>
      </c>
      <c r="L19" s="37">
        <v>45</v>
      </c>
      <c r="M19" s="37">
        <v>50</v>
      </c>
      <c r="N19" s="37">
        <v>55</v>
      </c>
      <c r="O19" s="37">
        <v>65</v>
      </c>
      <c r="P19" s="37" t="b">
        <v>0</v>
      </c>
      <c r="Q19" s="37" t="b">
        <v>0</v>
      </c>
      <c r="R19" s="37">
        <v>80</v>
      </c>
      <c r="S19" s="37">
        <v>85</v>
      </c>
      <c r="T19" s="37">
        <v>90</v>
      </c>
      <c r="U19" s="37">
        <v>97</v>
      </c>
      <c r="V19" s="37">
        <v>98</v>
      </c>
      <c r="W19" s="39" t="b">
        <v>0</v>
      </c>
      <c r="X19" s="52"/>
      <c r="Y19" s="131"/>
      <c r="Z19" s="58"/>
      <c r="AA19" s="104"/>
      <c r="AB19" s="128"/>
      <c r="AC19" s="42"/>
      <c r="AK19" s="20"/>
      <c r="AL19" s="20"/>
      <c r="AM19" s="20"/>
      <c r="AN19" s="20"/>
      <c r="AO19" s="20"/>
      <c r="AP19" s="20"/>
      <c r="AQ19" s="20"/>
      <c r="AS19" s="21"/>
    </row>
    <row r="20" spans="1:45" ht="24.95" customHeight="1" thickBot="1" x14ac:dyDescent="0.25">
      <c r="A20" s="43"/>
      <c r="B20" s="22" t="s">
        <v>81</v>
      </c>
      <c r="C20" s="102"/>
      <c r="D20" s="45"/>
      <c r="E20" s="38"/>
      <c r="F20" s="38"/>
      <c r="G20" s="38"/>
      <c r="H20" s="38"/>
      <c r="I20" s="38"/>
      <c r="J20" s="38"/>
      <c r="K20" s="38"/>
      <c r="L20" s="38"/>
      <c r="M20" s="38"/>
      <c r="N20" s="38"/>
      <c r="O20" s="38"/>
      <c r="P20" s="38"/>
      <c r="Q20" s="38"/>
      <c r="R20" s="38"/>
      <c r="S20" s="38"/>
      <c r="T20" s="38"/>
      <c r="U20" s="38"/>
      <c r="V20" s="38"/>
      <c r="W20" s="40"/>
      <c r="X20" s="53"/>
      <c r="Y20" s="132"/>
      <c r="Z20" s="59"/>
      <c r="AA20" s="105"/>
      <c r="AB20" s="129"/>
      <c r="AC20" s="43"/>
      <c r="AK20" s="20"/>
      <c r="AL20" s="20"/>
      <c r="AM20" s="20"/>
      <c r="AN20" s="20"/>
      <c r="AO20" s="20"/>
      <c r="AP20" s="20"/>
      <c r="AQ20" s="20"/>
      <c r="AS20" s="21"/>
    </row>
    <row r="21" spans="1:45" ht="24.95" customHeight="1" x14ac:dyDescent="0.2">
      <c r="A21" s="41" t="s">
        <v>11</v>
      </c>
      <c r="B21" s="32" t="s">
        <v>186</v>
      </c>
      <c r="C21" s="100" t="s">
        <v>240</v>
      </c>
      <c r="D21" s="14" t="s">
        <v>53</v>
      </c>
      <c r="E21" s="15"/>
      <c r="F21" s="15" t="s">
        <v>53</v>
      </c>
      <c r="G21" s="15"/>
      <c r="H21" s="15" t="s">
        <v>53</v>
      </c>
      <c r="I21" s="15" t="s">
        <v>53</v>
      </c>
      <c r="J21" s="15" t="s">
        <v>53</v>
      </c>
      <c r="K21" s="15" t="s">
        <v>53</v>
      </c>
      <c r="L21" s="15" t="s">
        <v>53</v>
      </c>
      <c r="M21" s="15" t="s">
        <v>53</v>
      </c>
      <c r="N21" s="15"/>
      <c r="O21" s="15" t="s">
        <v>53</v>
      </c>
      <c r="P21" s="15"/>
      <c r="Q21" s="15" t="s">
        <v>53</v>
      </c>
      <c r="R21" s="15"/>
      <c r="S21" s="15"/>
      <c r="T21" s="15" t="s">
        <v>53</v>
      </c>
      <c r="U21" s="15" t="s">
        <v>53</v>
      </c>
      <c r="V21" s="15" t="s">
        <v>53</v>
      </c>
      <c r="W21" s="16" t="s">
        <v>53</v>
      </c>
      <c r="X21" s="51">
        <v>14</v>
      </c>
      <c r="Y21" s="130">
        <v>0</v>
      </c>
      <c r="Z21" s="57">
        <v>769</v>
      </c>
      <c r="AA21" s="103" t="s">
        <v>259</v>
      </c>
      <c r="AB21" s="127">
        <v>2</v>
      </c>
      <c r="AC21" s="41">
        <v>14</v>
      </c>
      <c r="AK21" s="20"/>
      <c r="AL21" s="20"/>
      <c r="AM21" s="20"/>
      <c r="AN21" s="20"/>
      <c r="AO21" s="20"/>
      <c r="AP21" s="20"/>
      <c r="AQ21" s="20"/>
      <c r="AS21" s="21"/>
    </row>
    <row r="22" spans="1:45" ht="24.95" customHeight="1" x14ac:dyDescent="0.2">
      <c r="A22" s="42"/>
      <c r="B22" s="17" t="s">
        <v>185</v>
      </c>
      <c r="C22" s="101"/>
      <c r="D22" s="44">
        <v>10</v>
      </c>
      <c r="E22" s="37" t="b">
        <v>0</v>
      </c>
      <c r="F22" s="37">
        <v>15</v>
      </c>
      <c r="G22" s="37" t="b">
        <v>0</v>
      </c>
      <c r="H22" s="37">
        <v>20</v>
      </c>
      <c r="I22" s="37">
        <v>30</v>
      </c>
      <c r="J22" s="37">
        <v>35</v>
      </c>
      <c r="K22" s="37">
        <v>40</v>
      </c>
      <c r="L22" s="37">
        <v>45</v>
      </c>
      <c r="M22" s="37">
        <v>50</v>
      </c>
      <c r="N22" s="37" t="b">
        <v>0</v>
      </c>
      <c r="O22" s="37">
        <v>65</v>
      </c>
      <c r="P22" s="37" t="b">
        <v>0</v>
      </c>
      <c r="Q22" s="37">
        <v>75</v>
      </c>
      <c r="R22" s="37" t="b">
        <v>0</v>
      </c>
      <c r="S22" s="37" t="b">
        <v>0</v>
      </c>
      <c r="T22" s="37">
        <v>90</v>
      </c>
      <c r="U22" s="37">
        <v>97</v>
      </c>
      <c r="V22" s="37">
        <v>98</v>
      </c>
      <c r="W22" s="39">
        <v>99</v>
      </c>
      <c r="X22" s="52"/>
      <c r="Y22" s="131"/>
      <c r="Z22" s="58"/>
      <c r="AA22" s="104"/>
      <c r="AB22" s="128"/>
      <c r="AC22" s="42"/>
      <c r="AK22" s="20"/>
      <c r="AL22" s="20"/>
      <c r="AM22" s="20"/>
      <c r="AN22" s="20"/>
      <c r="AO22" s="20"/>
      <c r="AP22" s="20"/>
      <c r="AQ22" s="20"/>
      <c r="AS22" s="21"/>
    </row>
    <row r="23" spans="1:45" ht="24.95" customHeight="1" thickBot="1" x14ac:dyDescent="0.25">
      <c r="A23" s="43"/>
      <c r="B23" s="22" t="s">
        <v>184</v>
      </c>
      <c r="C23" s="102"/>
      <c r="D23" s="45"/>
      <c r="E23" s="38"/>
      <c r="F23" s="38"/>
      <c r="G23" s="38"/>
      <c r="H23" s="38"/>
      <c r="I23" s="38"/>
      <c r="J23" s="38"/>
      <c r="K23" s="38"/>
      <c r="L23" s="38"/>
      <c r="M23" s="38"/>
      <c r="N23" s="38"/>
      <c r="O23" s="38"/>
      <c r="P23" s="38"/>
      <c r="Q23" s="38"/>
      <c r="R23" s="38"/>
      <c r="S23" s="38"/>
      <c r="T23" s="38"/>
      <c r="U23" s="38"/>
      <c r="V23" s="38"/>
      <c r="W23" s="40"/>
      <c r="X23" s="53"/>
      <c r="Y23" s="132"/>
      <c r="Z23" s="59"/>
      <c r="AA23" s="105"/>
      <c r="AB23" s="129"/>
      <c r="AC23" s="43"/>
      <c r="AK23" s="20"/>
      <c r="AL23" s="20"/>
      <c r="AM23" s="20"/>
      <c r="AN23" s="20"/>
      <c r="AO23" s="20"/>
      <c r="AP23" s="20"/>
      <c r="AQ23" s="20"/>
      <c r="AS23" s="21"/>
    </row>
    <row r="24" spans="1:45" ht="24.95" customHeight="1" x14ac:dyDescent="0.2">
      <c r="A24" s="41" t="s">
        <v>12</v>
      </c>
      <c r="B24" s="32" t="s">
        <v>258</v>
      </c>
      <c r="C24" s="100" t="s">
        <v>245</v>
      </c>
      <c r="D24" s="14"/>
      <c r="E24" s="15"/>
      <c r="F24" s="15"/>
      <c r="G24" s="15"/>
      <c r="H24" s="15" t="s">
        <v>53</v>
      </c>
      <c r="I24" s="15"/>
      <c r="J24" s="15" t="s">
        <v>53</v>
      </c>
      <c r="K24" s="15" t="s">
        <v>53</v>
      </c>
      <c r="L24" s="15"/>
      <c r="M24" s="15"/>
      <c r="N24" s="15" t="s">
        <v>53</v>
      </c>
      <c r="O24" s="15" t="s">
        <v>53</v>
      </c>
      <c r="P24" s="15" t="s">
        <v>53</v>
      </c>
      <c r="Q24" s="15" t="s">
        <v>53</v>
      </c>
      <c r="R24" s="15"/>
      <c r="S24" s="15" t="s">
        <v>53</v>
      </c>
      <c r="T24" s="15" t="s">
        <v>53</v>
      </c>
      <c r="U24" s="15"/>
      <c r="V24" s="15" t="s">
        <v>53</v>
      </c>
      <c r="W24" s="16" t="s">
        <v>53</v>
      </c>
      <c r="X24" s="51">
        <v>11</v>
      </c>
      <c r="Y24" s="130">
        <v>0</v>
      </c>
      <c r="Z24" s="57">
        <v>732</v>
      </c>
      <c r="AA24" s="103" t="s">
        <v>257</v>
      </c>
      <c r="AB24" s="127">
        <v>3</v>
      </c>
      <c r="AC24" s="41">
        <v>7</v>
      </c>
      <c r="AK24" s="20"/>
      <c r="AL24" s="20"/>
      <c r="AM24" s="20"/>
      <c r="AN24" s="20"/>
      <c r="AO24" s="20"/>
      <c r="AP24" s="20"/>
      <c r="AQ24" s="20"/>
      <c r="AS24" s="21"/>
    </row>
    <row r="25" spans="1:45" ht="24.95" customHeight="1" x14ac:dyDescent="0.2">
      <c r="A25" s="42"/>
      <c r="B25" s="17" t="s">
        <v>256</v>
      </c>
      <c r="C25" s="101"/>
      <c r="D25" s="44" t="b">
        <v>0</v>
      </c>
      <c r="E25" s="37" t="b">
        <v>0</v>
      </c>
      <c r="F25" s="37" t="b">
        <v>0</v>
      </c>
      <c r="G25" s="37" t="b">
        <v>0</v>
      </c>
      <c r="H25" s="37">
        <v>20</v>
      </c>
      <c r="I25" s="37" t="b">
        <v>0</v>
      </c>
      <c r="J25" s="37">
        <v>35</v>
      </c>
      <c r="K25" s="37">
        <v>40</v>
      </c>
      <c r="L25" s="37" t="b">
        <v>0</v>
      </c>
      <c r="M25" s="37" t="b">
        <v>0</v>
      </c>
      <c r="N25" s="37">
        <v>55</v>
      </c>
      <c r="O25" s="37">
        <v>65</v>
      </c>
      <c r="P25" s="37">
        <v>70</v>
      </c>
      <c r="Q25" s="37">
        <v>75</v>
      </c>
      <c r="R25" s="37" t="b">
        <v>0</v>
      </c>
      <c r="S25" s="37">
        <v>85</v>
      </c>
      <c r="T25" s="37">
        <v>90</v>
      </c>
      <c r="U25" s="37" t="b">
        <v>0</v>
      </c>
      <c r="V25" s="37">
        <v>98</v>
      </c>
      <c r="W25" s="39">
        <v>99</v>
      </c>
      <c r="X25" s="52"/>
      <c r="Y25" s="131"/>
      <c r="Z25" s="58"/>
      <c r="AA25" s="104"/>
      <c r="AB25" s="128"/>
      <c r="AC25" s="42"/>
      <c r="AK25" s="20"/>
      <c r="AL25" s="20"/>
      <c r="AM25" s="20"/>
      <c r="AN25" s="20"/>
      <c r="AO25" s="20"/>
      <c r="AP25" s="20"/>
      <c r="AQ25" s="20"/>
      <c r="AS25" s="21"/>
    </row>
    <row r="26" spans="1:45" ht="24.95" customHeight="1" thickBot="1" x14ac:dyDescent="0.25">
      <c r="A26" s="43"/>
      <c r="B26" s="22" t="s">
        <v>255</v>
      </c>
      <c r="C26" s="102"/>
      <c r="D26" s="45"/>
      <c r="E26" s="38"/>
      <c r="F26" s="38"/>
      <c r="G26" s="38"/>
      <c r="H26" s="38"/>
      <c r="I26" s="38"/>
      <c r="J26" s="38"/>
      <c r="K26" s="38"/>
      <c r="L26" s="38"/>
      <c r="M26" s="38"/>
      <c r="N26" s="38"/>
      <c r="O26" s="38"/>
      <c r="P26" s="38"/>
      <c r="Q26" s="38"/>
      <c r="R26" s="38"/>
      <c r="S26" s="38"/>
      <c r="T26" s="38"/>
      <c r="U26" s="38"/>
      <c r="V26" s="38"/>
      <c r="W26" s="40"/>
      <c r="X26" s="53"/>
      <c r="Y26" s="132"/>
      <c r="Z26" s="59"/>
      <c r="AA26" s="105"/>
      <c r="AB26" s="129"/>
      <c r="AC26" s="43"/>
      <c r="AK26" s="20"/>
      <c r="AL26" s="20"/>
      <c r="AM26" s="20"/>
      <c r="AN26" s="20"/>
      <c r="AO26" s="20"/>
      <c r="AP26" s="20"/>
      <c r="AQ26" s="20"/>
      <c r="AS26" s="21"/>
    </row>
    <row r="27" spans="1:45" ht="24.95" customHeight="1" x14ac:dyDescent="0.2">
      <c r="A27" s="41" t="s">
        <v>13</v>
      </c>
      <c r="B27" s="32" t="s">
        <v>254</v>
      </c>
      <c r="C27" s="100" t="s">
        <v>245</v>
      </c>
      <c r="D27" s="14" t="s">
        <v>53</v>
      </c>
      <c r="E27" s="15"/>
      <c r="F27" s="15" t="s">
        <v>53</v>
      </c>
      <c r="G27" s="15"/>
      <c r="H27" s="15" t="s">
        <v>53</v>
      </c>
      <c r="I27" s="15"/>
      <c r="J27" s="15" t="s">
        <v>53</v>
      </c>
      <c r="K27" s="15" t="s">
        <v>53</v>
      </c>
      <c r="L27" s="15"/>
      <c r="M27" s="15" t="s">
        <v>53</v>
      </c>
      <c r="N27" s="15" t="s">
        <v>53</v>
      </c>
      <c r="O27" s="15" t="s">
        <v>53</v>
      </c>
      <c r="P27" s="15" t="s">
        <v>53</v>
      </c>
      <c r="Q27" s="15" t="s">
        <v>53</v>
      </c>
      <c r="R27" s="15" t="s">
        <v>53</v>
      </c>
      <c r="S27" s="15"/>
      <c r="T27" s="15" t="s">
        <v>53</v>
      </c>
      <c r="U27" s="15"/>
      <c r="V27" s="15"/>
      <c r="W27" s="16"/>
      <c r="X27" s="51">
        <v>12</v>
      </c>
      <c r="Y27" s="130">
        <v>0</v>
      </c>
      <c r="Z27" s="57">
        <v>605</v>
      </c>
      <c r="AA27" s="103" t="s">
        <v>253</v>
      </c>
      <c r="AB27" s="127">
        <v>4</v>
      </c>
      <c r="AC27" s="41">
        <v>18</v>
      </c>
      <c r="AK27" s="20"/>
      <c r="AL27" s="20"/>
      <c r="AM27" s="20"/>
      <c r="AN27" s="20"/>
      <c r="AO27" s="20"/>
      <c r="AP27" s="20"/>
      <c r="AQ27" s="20"/>
      <c r="AS27" s="21"/>
    </row>
    <row r="28" spans="1:45" ht="24.95" customHeight="1" x14ac:dyDescent="0.2">
      <c r="A28" s="42"/>
      <c r="B28" s="17" t="s">
        <v>252</v>
      </c>
      <c r="C28" s="101"/>
      <c r="D28" s="44">
        <v>10</v>
      </c>
      <c r="E28" s="37" t="b">
        <v>0</v>
      </c>
      <c r="F28" s="37">
        <v>15</v>
      </c>
      <c r="G28" s="37" t="b">
        <v>0</v>
      </c>
      <c r="H28" s="37">
        <v>20</v>
      </c>
      <c r="I28" s="37" t="b">
        <v>0</v>
      </c>
      <c r="J28" s="37">
        <v>35</v>
      </c>
      <c r="K28" s="37">
        <v>40</v>
      </c>
      <c r="L28" s="37" t="b">
        <v>0</v>
      </c>
      <c r="M28" s="37">
        <v>50</v>
      </c>
      <c r="N28" s="37">
        <v>55</v>
      </c>
      <c r="O28" s="37">
        <v>65</v>
      </c>
      <c r="P28" s="37">
        <v>70</v>
      </c>
      <c r="Q28" s="37">
        <v>75</v>
      </c>
      <c r="R28" s="37">
        <v>80</v>
      </c>
      <c r="S28" s="37" t="b">
        <v>0</v>
      </c>
      <c r="T28" s="37">
        <v>90</v>
      </c>
      <c r="U28" s="37" t="b">
        <v>0</v>
      </c>
      <c r="V28" s="37" t="b">
        <v>0</v>
      </c>
      <c r="W28" s="39" t="b">
        <v>0</v>
      </c>
      <c r="X28" s="52"/>
      <c r="Y28" s="131"/>
      <c r="Z28" s="58"/>
      <c r="AA28" s="104"/>
      <c r="AB28" s="128"/>
      <c r="AC28" s="42"/>
      <c r="AQ28" s="20"/>
      <c r="AS28" s="21"/>
    </row>
    <row r="29" spans="1:45" ht="24.95" customHeight="1" thickBot="1" x14ac:dyDescent="0.25">
      <c r="A29" s="43"/>
      <c r="B29" s="22" t="s">
        <v>251</v>
      </c>
      <c r="C29" s="102"/>
      <c r="D29" s="45"/>
      <c r="E29" s="38"/>
      <c r="F29" s="38"/>
      <c r="G29" s="38"/>
      <c r="H29" s="38"/>
      <c r="I29" s="38"/>
      <c r="J29" s="38"/>
      <c r="K29" s="38"/>
      <c r="L29" s="38"/>
      <c r="M29" s="38"/>
      <c r="N29" s="38"/>
      <c r="O29" s="38"/>
      <c r="P29" s="38"/>
      <c r="Q29" s="38"/>
      <c r="R29" s="38"/>
      <c r="S29" s="38"/>
      <c r="T29" s="38"/>
      <c r="U29" s="38"/>
      <c r="V29" s="38"/>
      <c r="W29" s="40"/>
      <c r="X29" s="53"/>
      <c r="Y29" s="132"/>
      <c r="Z29" s="59"/>
      <c r="AA29" s="105"/>
      <c r="AB29" s="129"/>
      <c r="AC29" s="43"/>
      <c r="AK29" s="20"/>
      <c r="AL29" s="20"/>
      <c r="AM29" s="20"/>
      <c r="AN29" s="20"/>
      <c r="AO29" s="20"/>
      <c r="AP29" s="20"/>
      <c r="AQ29" s="20"/>
      <c r="AS29" s="21"/>
    </row>
    <row r="30" spans="1:45" ht="24.95" customHeight="1" x14ac:dyDescent="0.2">
      <c r="A30" s="41" t="s">
        <v>14</v>
      </c>
      <c r="B30" s="32" t="s">
        <v>117</v>
      </c>
      <c r="C30" s="100" t="s">
        <v>60</v>
      </c>
      <c r="D30" s="14" t="s">
        <v>53</v>
      </c>
      <c r="E30" s="15" t="s">
        <v>53</v>
      </c>
      <c r="F30" s="15"/>
      <c r="G30" s="15" t="s">
        <v>53</v>
      </c>
      <c r="H30" s="15"/>
      <c r="I30" s="15" t="s">
        <v>53</v>
      </c>
      <c r="J30" s="15"/>
      <c r="K30" s="15"/>
      <c r="L30" s="15"/>
      <c r="M30" s="15" t="s">
        <v>53</v>
      </c>
      <c r="N30" s="15" t="s">
        <v>53</v>
      </c>
      <c r="O30" s="15" t="s">
        <v>53</v>
      </c>
      <c r="P30" s="15"/>
      <c r="Q30" s="15"/>
      <c r="R30" s="15" t="s">
        <v>53</v>
      </c>
      <c r="S30" s="15" t="s">
        <v>53</v>
      </c>
      <c r="T30" s="15" t="s">
        <v>53</v>
      </c>
      <c r="U30" s="15"/>
      <c r="V30" s="15" t="s">
        <v>53</v>
      </c>
      <c r="W30" s="16"/>
      <c r="X30" s="51">
        <v>11</v>
      </c>
      <c r="Y30" s="130">
        <v>0</v>
      </c>
      <c r="Z30" s="57">
        <v>594</v>
      </c>
      <c r="AA30" s="103" t="s">
        <v>250</v>
      </c>
      <c r="AB30" s="127">
        <v>1</v>
      </c>
      <c r="AC30" s="41">
        <v>1</v>
      </c>
      <c r="AK30" s="20"/>
      <c r="AL30" s="20"/>
      <c r="AM30" s="20"/>
      <c r="AN30" s="20"/>
      <c r="AO30" s="20"/>
      <c r="AP30" s="20"/>
      <c r="AQ30" s="20"/>
      <c r="AS30" s="21"/>
    </row>
    <row r="31" spans="1:45" ht="24.95" customHeight="1" x14ac:dyDescent="0.2">
      <c r="A31" s="42"/>
      <c r="B31" s="17" t="s">
        <v>119</v>
      </c>
      <c r="C31" s="101"/>
      <c r="D31" s="44">
        <v>10</v>
      </c>
      <c r="E31" s="37">
        <v>14</v>
      </c>
      <c r="F31" s="37" t="b">
        <v>0</v>
      </c>
      <c r="G31" s="37">
        <v>17</v>
      </c>
      <c r="H31" s="37" t="b">
        <v>0</v>
      </c>
      <c r="I31" s="37">
        <v>30</v>
      </c>
      <c r="J31" s="37" t="b">
        <v>0</v>
      </c>
      <c r="K31" s="37" t="b">
        <v>0</v>
      </c>
      <c r="L31" s="37" t="b">
        <v>0</v>
      </c>
      <c r="M31" s="37">
        <v>50</v>
      </c>
      <c r="N31" s="37">
        <v>55</v>
      </c>
      <c r="O31" s="37">
        <v>65</v>
      </c>
      <c r="P31" s="37" t="b">
        <v>0</v>
      </c>
      <c r="Q31" s="37" t="b">
        <v>0</v>
      </c>
      <c r="R31" s="37">
        <v>80</v>
      </c>
      <c r="S31" s="37">
        <v>85</v>
      </c>
      <c r="T31" s="37">
        <v>90</v>
      </c>
      <c r="U31" s="37" t="b">
        <v>0</v>
      </c>
      <c r="V31" s="37">
        <v>98</v>
      </c>
      <c r="W31" s="39" t="b">
        <v>0</v>
      </c>
      <c r="X31" s="52"/>
      <c r="Y31" s="131"/>
      <c r="Z31" s="58"/>
      <c r="AA31" s="104"/>
      <c r="AB31" s="128"/>
      <c r="AC31" s="42"/>
      <c r="AK31" s="20"/>
      <c r="AL31" s="20"/>
      <c r="AM31" s="20"/>
      <c r="AN31" s="20"/>
      <c r="AO31" s="20"/>
      <c r="AP31" s="20"/>
      <c r="AQ31" s="20"/>
      <c r="AS31" s="21"/>
    </row>
    <row r="32" spans="1:45" ht="24.95" customHeight="1" thickBot="1" x14ac:dyDescent="0.25">
      <c r="A32" s="43"/>
      <c r="B32" s="22" t="s">
        <v>119</v>
      </c>
      <c r="C32" s="102"/>
      <c r="D32" s="45"/>
      <c r="E32" s="38"/>
      <c r="F32" s="38"/>
      <c r="G32" s="38"/>
      <c r="H32" s="38"/>
      <c r="I32" s="38"/>
      <c r="J32" s="38"/>
      <c r="K32" s="38"/>
      <c r="L32" s="38"/>
      <c r="M32" s="38"/>
      <c r="N32" s="38"/>
      <c r="O32" s="38"/>
      <c r="P32" s="38"/>
      <c r="Q32" s="38"/>
      <c r="R32" s="38"/>
      <c r="S32" s="38"/>
      <c r="T32" s="38"/>
      <c r="U32" s="38"/>
      <c r="V32" s="38"/>
      <c r="W32" s="40"/>
      <c r="X32" s="53"/>
      <c r="Y32" s="132"/>
      <c r="Z32" s="59"/>
      <c r="AA32" s="105"/>
      <c r="AB32" s="129"/>
      <c r="AC32" s="43"/>
      <c r="AK32" s="20"/>
      <c r="AL32" s="20"/>
      <c r="AM32" s="20"/>
      <c r="AN32" s="20"/>
      <c r="AO32" s="20"/>
      <c r="AP32" s="20"/>
      <c r="AQ32" s="20"/>
      <c r="AS32" s="21"/>
    </row>
    <row r="33" spans="1:45" ht="24.95" customHeight="1" x14ac:dyDescent="0.2">
      <c r="A33" s="41" t="s">
        <v>15</v>
      </c>
      <c r="B33" s="32" t="s">
        <v>70</v>
      </c>
      <c r="C33" s="100" t="s">
        <v>231</v>
      </c>
      <c r="D33" s="14" t="s">
        <v>53</v>
      </c>
      <c r="E33" s="15"/>
      <c r="F33" s="15" t="s">
        <v>53</v>
      </c>
      <c r="G33" s="15"/>
      <c r="H33" s="15" t="s">
        <v>53</v>
      </c>
      <c r="I33" s="15"/>
      <c r="J33" s="15" t="s">
        <v>53</v>
      </c>
      <c r="K33" s="15" t="s">
        <v>53</v>
      </c>
      <c r="L33" s="15"/>
      <c r="M33" s="15" t="s">
        <v>53</v>
      </c>
      <c r="N33" s="15"/>
      <c r="O33" s="15" t="s">
        <v>53</v>
      </c>
      <c r="P33" s="15"/>
      <c r="Q33" s="15" t="s">
        <v>53</v>
      </c>
      <c r="R33" s="15" t="s">
        <v>53</v>
      </c>
      <c r="S33" s="15"/>
      <c r="T33" s="15" t="s">
        <v>53</v>
      </c>
      <c r="U33" s="15"/>
      <c r="V33" s="15"/>
      <c r="W33" s="16" t="s">
        <v>53</v>
      </c>
      <c r="X33" s="51">
        <v>11</v>
      </c>
      <c r="Y33" s="130">
        <v>0</v>
      </c>
      <c r="Z33" s="57">
        <v>579</v>
      </c>
      <c r="AA33" s="103" t="s">
        <v>249</v>
      </c>
      <c r="AB33" s="127">
        <v>1</v>
      </c>
      <c r="AC33" s="109">
        <v>19</v>
      </c>
      <c r="AK33" s="20"/>
      <c r="AL33" s="20"/>
      <c r="AM33" s="20"/>
      <c r="AN33" s="20"/>
      <c r="AO33" s="20"/>
      <c r="AP33" s="20"/>
      <c r="AQ33" s="20"/>
      <c r="AS33" s="21"/>
    </row>
    <row r="34" spans="1:45" ht="24.95" customHeight="1" x14ac:dyDescent="0.2">
      <c r="A34" s="42"/>
      <c r="B34" s="17" t="s">
        <v>72</v>
      </c>
      <c r="C34" s="101"/>
      <c r="D34" s="44">
        <v>10</v>
      </c>
      <c r="E34" s="37" t="b">
        <v>0</v>
      </c>
      <c r="F34" s="37">
        <v>15</v>
      </c>
      <c r="G34" s="37" t="b">
        <v>0</v>
      </c>
      <c r="H34" s="37">
        <v>20</v>
      </c>
      <c r="I34" s="37" t="b">
        <v>0</v>
      </c>
      <c r="J34" s="37">
        <v>35</v>
      </c>
      <c r="K34" s="37">
        <v>40</v>
      </c>
      <c r="L34" s="37" t="b">
        <v>0</v>
      </c>
      <c r="M34" s="37">
        <v>50</v>
      </c>
      <c r="N34" s="37" t="b">
        <v>0</v>
      </c>
      <c r="O34" s="37">
        <v>65</v>
      </c>
      <c r="P34" s="37" t="b">
        <v>0</v>
      </c>
      <c r="Q34" s="37">
        <v>75</v>
      </c>
      <c r="R34" s="37">
        <v>80</v>
      </c>
      <c r="S34" s="37" t="b">
        <v>0</v>
      </c>
      <c r="T34" s="37">
        <v>90</v>
      </c>
      <c r="U34" s="37" t="b">
        <v>0</v>
      </c>
      <c r="V34" s="37" t="b">
        <v>0</v>
      </c>
      <c r="W34" s="39">
        <v>99</v>
      </c>
      <c r="X34" s="52"/>
      <c r="Y34" s="131"/>
      <c r="Z34" s="58"/>
      <c r="AA34" s="104"/>
      <c r="AB34" s="128"/>
      <c r="AC34" s="110"/>
      <c r="AQ34" s="20"/>
      <c r="AS34" s="21"/>
    </row>
    <row r="35" spans="1:45" ht="24.95" customHeight="1" thickBot="1" x14ac:dyDescent="0.25">
      <c r="A35" s="43"/>
      <c r="B35" s="22" t="s">
        <v>73</v>
      </c>
      <c r="C35" s="102"/>
      <c r="D35" s="45"/>
      <c r="E35" s="38"/>
      <c r="F35" s="38"/>
      <c r="G35" s="38"/>
      <c r="H35" s="38"/>
      <c r="I35" s="38"/>
      <c r="J35" s="38"/>
      <c r="K35" s="38"/>
      <c r="L35" s="38"/>
      <c r="M35" s="38"/>
      <c r="N35" s="38"/>
      <c r="O35" s="38"/>
      <c r="P35" s="38"/>
      <c r="Q35" s="38"/>
      <c r="R35" s="38"/>
      <c r="S35" s="38"/>
      <c r="T35" s="38"/>
      <c r="U35" s="38"/>
      <c r="V35" s="38"/>
      <c r="W35" s="40"/>
      <c r="X35" s="53"/>
      <c r="Y35" s="132"/>
      <c r="Z35" s="59"/>
      <c r="AA35" s="105"/>
      <c r="AB35" s="129"/>
      <c r="AC35" s="111"/>
      <c r="AK35" s="20"/>
      <c r="AL35" s="20"/>
      <c r="AM35" s="20"/>
      <c r="AN35" s="20"/>
      <c r="AO35" s="20"/>
      <c r="AP35" s="20"/>
      <c r="AQ35" s="20"/>
      <c r="AS35" s="21"/>
    </row>
    <row r="36" spans="1:45" ht="24.95" customHeight="1" x14ac:dyDescent="0.2">
      <c r="A36" s="109" t="s">
        <v>16</v>
      </c>
      <c r="B36" s="32" t="s">
        <v>248</v>
      </c>
      <c r="C36" s="100" t="s">
        <v>245</v>
      </c>
      <c r="D36" s="14"/>
      <c r="E36" s="15"/>
      <c r="F36" s="15" t="s">
        <v>53</v>
      </c>
      <c r="G36" s="15" t="s">
        <v>53</v>
      </c>
      <c r="H36" s="15" t="s">
        <v>53</v>
      </c>
      <c r="I36" s="15"/>
      <c r="J36" s="15" t="s">
        <v>53</v>
      </c>
      <c r="K36" s="15" t="s">
        <v>53</v>
      </c>
      <c r="L36" s="15"/>
      <c r="M36" s="15" t="s">
        <v>53</v>
      </c>
      <c r="N36" s="15"/>
      <c r="O36" s="15" t="s">
        <v>53</v>
      </c>
      <c r="P36" s="15" t="s">
        <v>53</v>
      </c>
      <c r="Q36" s="15"/>
      <c r="R36" s="15" t="s">
        <v>53</v>
      </c>
      <c r="S36" s="15"/>
      <c r="T36" s="15" t="s">
        <v>53</v>
      </c>
      <c r="U36" s="15"/>
      <c r="V36" s="15"/>
      <c r="W36" s="16"/>
      <c r="X36" s="51">
        <v>10</v>
      </c>
      <c r="Y36" s="130">
        <v>0</v>
      </c>
      <c r="Z36" s="57">
        <v>482</v>
      </c>
      <c r="AA36" s="103" t="s">
        <v>247</v>
      </c>
      <c r="AB36" s="127">
        <v>5</v>
      </c>
      <c r="AC36" s="41">
        <v>5</v>
      </c>
      <c r="AK36" s="20"/>
      <c r="AL36" s="20"/>
      <c r="AM36" s="20"/>
      <c r="AN36" s="20"/>
      <c r="AO36" s="20"/>
      <c r="AP36" s="20"/>
      <c r="AQ36" s="20"/>
      <c r="AS36" s="21"/>
    </row>
    <row r="37" spans="1:45" ht="24.95" customHeight="1" x14ac:dyDescent="0.2">
      <c r="A37" s="110"/>
      <c r="B37" s="17" t="s">
        <v>111</v>
      </c>
      <c r="C37" s="101"/>
      <c r="D37" s="44" t="b">
        <v>0</v>
      </c>
      <c r="E37" s="37" t="b">
        <v>0</v>
      </c>
      <c r="F37" s="37">
        <v>15</v>
      </c>
      <c r="G37" s="37">
        <v>17</v>
      </c>
      <c r="H37" s="37">
        <v>20</v>
      </c>
      <c r="I37" s="37" t="b">
        <v>0</v>
      </c>
      <c r="J37" s="37">
        <v>35</v>
      </c>
      <c r="K37" s="37">
        <v>40</v>
      </c>
      <c r="L37" s="37" t="b">
        <v>0</v>
      </c>
      <c r="M37" s="37">
        <v>50</v>
      </c>
      <c r="N37" s="37" t="b">
        <v>0</v>
      </c>
      <c r="O37" s="37">
        <v>65</v>
      </c>
      <c r="P37" s="37">
        <v>70</v>
      </c>
      <c r="Q37" s="37" t="b">
        <v>0</v>
      </c>
      <c r="R37" s="37">
        <v>80</v>
      </c>
      <c r="S37" s="37" t="b">
        <v>0</v>
      </c>
      <c r="T37" s="37">
        <v>90</v>
      </c>
      <c r="U37" s="37" t="b">
        <v>0</v>
      </c>
      <c r="V37" s="37" t="b">
        <v>0</v>
      </c>
      <c r="W37" s="39" t="b">
        <v>0</v>
      </c>
      <c r="X37" s="52"/>
      <c r="Y37" s="131"/>
      <c r="Z37" s="58"/>
      <c r="AA37" s="104"/>
      <c r="AB37" s="128"/>
      <c r="AC37" s="42"/>
      <c r="AQ37" s="20"/>
      <c r="AS37" s="21"/>
    </row>
    <row r="38" spans="1:45" ht="24.95" customHeight="1" thickBot="1" x14ac:dyDescent="0.25">
      <c r="A38" s="111"/>
      <c r="B38" s="22" t="s">
        <v>84</v>
      </c>
      <c r="C38" s="102"/>
      <c r="D38" s="45"/>
      <c r="E38" s="38"/>
      <c r="F38" s="38"/>
      <c r="G38" s="38"/>
      <c r="H38" s="38"/>
      <c r="I38" s="38"/>
      <c r="J38" s="38"/>
      <c r="K38" s="38"/>
      <c r="L38" s="38"/>
      <c r="M38" s="38"/>
      <c r="N38" s="38"/>
      <c r="O38" s="38"/>
      <c r="P38" s="38"/>
      <c r="Q38" s="38"/>
      <c r="R38" s="38"/>
      <c r="S38" s="38"/>
      <c r="T38" s="38"/>
      <c r="U38" s="38"/>
      <c r="V38" s="38"/>
      <c r="W38" s="40"/>
      <c r="X38" s="53"/>
      <c r="Y38" s="132"/>
      <c r="Z38" s="59"/>
      <c r="AA38" s="105"/>
      <c r="AB38" s="129"/>
      <c r="AC38" s="43"/>
      <c r="AK38" s="20"/>
      <c r="AL38" s="20"/>
      <c r="AM38" s="20"/>
      <c r="AN38" s="20"/>
      <c r="AO38" s="20"/>
      <c r="AP38" s="20"/>
      <c r="AQ38" s="20"/>
      <c r="AS38" s="21"/>
    </row>
    <row r="39" spans="1:45" ht="24.95" customHeight="1" x14ac:dyDescent="0.2">
      <c r="A39" s="41" t="s">
        <v>17</v>
      </c>
      <c r="B39" s="32" t="s">
        <v>246</v>
      </c>
      <c r="C39" s="100" t="s">
        <v>245</v>
      </c>
      <c r="D39" s="14"/>
      <c r="E39" s="15"/>
      <c r="F39" s="15"/>
      <c r="G39" s="15"/>
      <c r="H39" s="15" t="s">
        <v>53</v>
      </c>
      <c r="I39" s="15"/>
      <c r="J39" s="15" t="s">
        <v>53</v>
      </c>
      <c r="K39" s="15" t="s">
        <v>53</v>
      </c>
      <c r="L39" s="15"/>
      <c r="M39" s="15" t="s">
        <v>53</v>
      </c>
      <c r="N39" s="15"/>
      <c r="O39" s="15" t="s">
        <v>53</v>
      </c>
      <c r="P39" s="15" t="s">
        <v>53</v>
      </c>
      <c r="Q39" s="15"/>
      <c r="R39" s="15" t="s">
        <v>53</v>
      </c>
      <c r="S39" s="15"/>
      <c r="T39" s="15" t="s">
        <v>53</v>
      </c>
      <c r="U39" s="15"/>
      <c r="V39" s="15"/>
      <c r="W39" s="16"/>
      <c r="X39" s="51">
        <v>8</v>
      </c>
      <c r="Y39" s="130">
        <v>0</v>
      </c>
      <c r="Z39" s="57">
        <v>450</v>
      </c>
      <c r="AA39" s="103" t="s">
        <v>244</v>
      </c>
      <c r="AB39" s="127">
        <v>6</v>
      </c>
      <c r="AC39" s="41">
        <v>6</v>
      </c>
      <c r="AK39" s="20"/>
      <c r="AL39" s="20"/>
      <c r="AM39" s="20"/>
      <c r="AN39" s="20"/>
      <c r="AO39" s="20"/>
      <c r="AP39" s="20"/>
      <c r="AQ39" s="20"/>
      <c r="AS39" s="21"/>
    </row>
    <row r="40" spans="1:45" ht="24.95" customHeight="1" x14ac:dyDescent="0.2">
      <c r="A40" s="42"/>
      <c r="B40" s="17" t="s">
        <v>243</v>
      </c>
      <c r="C40" s="101"/>
      <c r="D40" s="44" t="b">
        <v>0</v>
      </c>
      <c r="E40" s="37" t="b">
        <v>0</v>
      </c>
      <c r="F40" s="37" t="b">
        <v>0</v>
      </c>
      <c r="G40" s="37" t="b">
        <v>0</v>
      </c>
      <c r="H40" s="37">
        <v>20</v>
      </c>
      <c r="I40" s="37" t="b">
        <v>0</v>
      </c>
      <c r="J40" s="37">
        <v>35</v>
      </c>
      <c r="K40" s="37">
        <v>40</v>
      </c>
      <c r="L40" s="37" t="b">
        <v>0</v>
      </c>
      <c r="M40" s="37">
        <v>50</v>
      </c>
      <c r="N40" s="37" t="b">
        <v>0</v>
      </c>
      <c r="O40" s="37">
        <v>65</v>
      </c>
      <c r="P40" s="37">
        <v>70</v>
      </c>
      <c r="Q40" s="37" t="b">
        <v>0</v>
      </c>
      <c r="R40" s="37">
        <v>80</v>
      </c>
      <c r="S40" s="37" t="b">
        <v>0</v>
      </c>
      <c r="T40" s="37">
        <v>90</v>
      </c>
      <c r="U40" s="37" t="b">
        <v>0</v>
      </c>
      <c r="V40" s="37" t="b">
        <v>0</v>
      </c>
      <c r="W40" s="39" t="b">
        <v>0</v>
      </c>
      <c r="X40" s="52"/>
      <c r="Y40" s="131"/>
      <c r="Z40" s="58"/>
      <c r="AA40" s="104"/>
      <c r="AB40" s="128"/>
      <c r="AC40" s="42"/>
      <c r="AQ40" s="20"/>
      <c r="AS40" s="21"/>
    </row>
    <row r="41" spans="1:45" ht="24.95" customHeight="1" thickBot="1" x14ac:dyDescent="0.25">
      <c r="A41" s="43"/>
      <c r="B41" s="22" t="s">
        <v>242</v>
      </c>
      <c r="C41" s="102"/>
      <c r="D41" s="45"/>
      <c r="E41" s="38"/>
      <c r="F41" s="38"/>
      <c r="G41" s="38"/>
      <c r="H41" s="38"/>
      <c r="I41" s="38"/>
      <c r="J41" s="38"/>
      <c r="K41" s="38"/>
      <c r="L41" s="38"/>
      <c r="M41" s="38"/>
      <c r="N41" s="38"/>
      <c r="O41" s="38"/>
      <c r="P41" s="38"/>
      <c r="Q41" s="38"/>
      <c r="R41" s="38"/>
      <c r="S41" s="38"/>
      <c r="T41" s="38"/>
      <c r="U41" s="38"/>
      <c r="V41" s="38"/>
      <c r="W41" s="40"/>
      <c r="X41" s="53"/>
      <c r="Y41" s="132"/>
      <c r="Z41" s="59"/>
      <c r="AA41" s="105"/>
      <c r="AB41" s="129"/>
      <c r="AC41" s="43"/>
      <c r="AQ41" s="20"/>
      <c r="AS41" s="21"/>
    </row>
    <row r="42" spans="1:45" ht="24.95" customHeight="1" x14ac:dyDescent="0.2">
      <c r="A42" s="41" t="s">
        <v>18</v>
      </c>
      <c r="B42" s="32" t="s">
        <v>241</v>
      </c>
      <c r="C42" s="100" t="s">
        <v>240</v>
      </c>
      <c r="D42" s="14" t="s">
        <v>53</v>
      </c>
      <c r="E42" s="15"/>
      <c r="F42" s="15"/>
      <c r="G42" s="15"/>
      <c r="H42" s="15"/>
      <c r="I42" s="15" t="s">
        <v>53</v>
      </c>
      <c r="J42" s="15" t="s">
        <v>53</v>
      </c>
      <c r="K42" s="15" t="s">
        <v>53</v>
      </c>
      <c r="L42" s="15"/>
      <c r="M42" s="15" t="s">
        <v>53</v>
      </c>
      <c r="N42" s="15"/>
      <c r="O42" s="15" t="s">
        <v>53</v>
      </c>
      <c r="P42" s="15"/>
      <c r="Q42" s="15" t="s">
        <v>53</v>
      </c>
      <c r="R42" s="15"/>
      <c r="S42" s="15"/>
      <c r="T42" s="15" t="s">
        <v>53</v>
      </c>
      <c r="U42" s="15"/>
      <c r="V42" s="15"/>
      <c r="W42" s="16" t="s">
        <v>53</v>
      </c>
      <c r="X42" s="51">
        <v>9</v>
      </c>
      <c r="Y42" s="130">
        <v>0</v>
      </c>
      <c r="Z42" s="57">
        <v>494</v>
      </c>
      <c r="AA42" s="103" t="s">
        <v>239</v>
      </c>
      <c r="AB42" s="127">
        <v>3</v>
      </c>
      <c r="AC42" s="41">
        <v>2</v>
      </c>
      <c r="AQ42" s="20"/>
      <c r="AS42" s="21"/>
    </row>
    <row r="43" spans="1:45" ht="24.95" customHeight="1" x14ac:dyDescent="0.2">
      <c r="A43" s="42"/>
      <c r="B43" s="17" t="s">
        <v>238</v>
      </c>
      <c r="C43" s="101"/>
      <c r="D43" s="44">
        <v>10</v>
      </c>
      <c r="E43" s="37" t="b">
        <v>0</v>
      </c>
      <c r="F43" s="37" t="b">
        <v>0</v>
      </c>
      <c r="G43" s="37" t="b">
        <v>0</v>
      </c>
      <c r="H43" s="37" t="b">
        <v>0</v>
      </c>
      <c r="I43" s="37">
        <v>30</v>
      </c>
      <c r="J43" s="37">
        <v>35</v>
      </c>
      <c r="K43" s="37">
        <v>40</v>
      </c>
      <c r="L43" s="37" t="b">
        <v>0</v>
      </c>
      <c r="M43" s="37">
        <v>50</v>
      </c>
      <c r="N43" s="37" t="b">
        <v>0</v>
      </c>
      <c r="O43" s="37">
        <v>65</v>
      </c>
      <c r="P43" s="37" t="b">
        <v>0</v>
      </c>
      <c r="Q43" s="37">
        <v>75</v>
      </c>
      <c r="R43" s="37" t="b">
        <v>0</v>
      </c>
      <c r="S43" s="37" t="b">
        <v>0</v>
      </c>
      <c r="T43" s="37">
        <v>90</v>
      </c>
      <c r="U43" s="37" t="b">
        <v>0</v>
      </c>
      <c r="V43" s="37" t="b">
        <v>0</v>
      </c>
      <c r="W43" s="39">
        <v>99</v>
      </c>
      <c r="X43" s="52"/>
      <c r="Y43" s="131"/>
      <c r="Z43" s="58"/>
      <c r="AA43" s="104"/>
      <c r="AB43" s="128"/>
      <c r="AC43" s="42"/>
      <c r="AQ43" s="20"/>
      <c r="AS43" s="21"/>
    </row>
    <row r="44" spans="1:45" ht="24.95" customHeight="1" thickBot="1" x14ac:dyDescent="0.25">
      <c r="A44" s="43"/>
      <c r="B44" s="22" t="s">
        <v>237</v>
      </c>
      <c r="C44" s="102"/>
      <c r="D44" s="45"/>
      <c r="E44" s="38"/>
      <c r="F44" s="38"/>
      <c r="G44" s="38"/>
      <c r="H44" s="38"/>
      <c r="I44" s="38"/>
      <c r="J44" s="38"/>
      <c r="K44" s="38"/>
      <c r="L44" s="38"/>
      <c r="M44" s="38"/>
      <c r="N44" s="38"/>
      <c r="O44" s="38"/>
      <c r="P44" s="38"/>
      <c r="Q44" s="38"/>
      <c r="R44" s="38"/>
      <c r="S44" s="38"/>
      <c r="T44" s="38"/>
      <c r="U44" s="38"/>
      <c r="V44" s="38"/>
      <c r="W44" s="40"/>
      <c r="X44" s="53"/>
      <c r="Y44" s="132"/>
      <c r="Z44" s="59"/>
      <c r="AA44" s="105"/>
      <c r="AB44" s="129"/>
      <c r="AC44" s="43"/>
      <c r="AQ44" s="20"/>
      <c r="AS44" s="21"/>
    </row>
    <row r="45" spans="1:45" ht="24.95" customHeight="1" x14ac:dyDescent="0.2">
      <c r="A45" s="41" t="s">
        <v>19</v>
      </c>
      <c r="B45" s="32" t="s">
        <v>236</v>
      </c>
      <c r="C45" s="100" t="s">
        <v>52</v>
      </c>
      <c r="D45" s="14" t="s">
        <v>53</v>
      </c>
      <c r="E45" s="15"/>
      <c r="F45" s="15" t="s">
        <v>53</v>
      </c>
      <c r="G45" s="15" t="s">
        <v>53</v>
      </c>
      <c r="H45" s="15" t="s">
        <v>53</v>
      </c>
      <c r="I45" s="15" t="s">
        <v>53</v>
      </c>
      <c r="J45" s="15"/>
      <c r="K45" s="15" t="s">
        <v>53</v>
      </c>
      <c r="L45" s="15"/>
      <c r="M45" s="15" t="s">
        <v>53</v>
      </c>
      <c r="N45" s="15" t="s">
        <v>53</v>
      </c>
      <c r="O45" s="15" t="s">
        <v>53</v>
      </c>
      <c r="P45" s="15"/>
      <c r="Q45" s="15"/>
      <c r="R45" s="15" t="s">
        <v>53</v>
      </c>
      <c r="S45" s="15"/>
      <c r="T45" s="15" t="s">
        <v>53</v>
      </c>
      <c r="U45" s="15"/>
      <c r="V45" s="15"/>
      <c r="W45" s="16"/>
      <c r="X45" s="51">
        <v>11</v>
      </c>
      <c r="Y45" s="130">
        <v>0</v>
      </c>
      <c r="Z45" s="57">
        <v>472</v>
      </c>
      <c r="AA45" s="103" t="s">
        <v>235</v>
      </c>
      <c r="AB45" s="127">
        <v>1</v>
      </c>
      <c r="AC45" s="41">
        <v>17</v>
      </c>
      <c r="AQ45" s="20"/>
      <c r="AS45" s="21"/>
    </row>
    <row r="46" spans="1:45" ht="24.95" customHeight="1" x14ac:dyDescent="0.2">
      <c r="A46" s="42"/>
      <c r="B46" s="17" t="s">
        <v>234</v>
      </c>
      <c r="C46" s="101"/>
      <c r="D46" s="44">
        <v>10</v>
      </c>
      <c r="E46" s="37" t="b">
        <v>0</v>
      </c>
      <c r="F46" s="37">
        <v>15</v>
      </c>
      <c r="G46" s="37">
        <v>17</v>
      </c>
      <c r="H46" s="37">
        <v>20</v>
      </c>
      <c r="I46" s="37">
        <v>30</v>
      </c>
      <c r="J46" s="37" t="b">
        <v>0</v>
      </c>
      <c r="K46" s="37">
        <v>40</v>
      </c>
      <c r="L46" s="37" t="b">
        <v>0</v>
      </c>
      <c r="M46" s="37">
        <v>50</v>
      </c>
      <c r="N46" s="37">
        <v>55</v>
      </c>
      <c r="O46" s="37">
        <v>65</v>
      </c>
      <c r="P46" s="37" t="b">
        <v>0</v>
      </c>
      <c r="Q46" s="37" t="b">
        <v>0</v>
      </c>
      <c r="R46" s="37">
        <v>80</v>
      </c>
      <c r="S46" s="37" t="b">
        <v>0</v>
      </c>
      <c r="T46" s="37">
        <v>90</v>
      </c>
      <c r="U46" s="37" t="b">
        <v>0</v>
      </c>
      <c r="V46" s="37" t="b">
        <v>0</v>
      </c>
      <c r="W46" s="39" t="b">
        <v>0</v>
      </c>
      <c r="X46" s="52"/>
      <c r="Y46" s="131"/>
      <c r="Z46" s="58"/>
      <c r="AA46" s="104"/>
      <c r="AB46" s="128"/>
      <c r="AC46" s="42"/>
      <c r="AQ46" s="20"/>
      <c r="AS46" s="21"/>
    </row>
    <row r="47" spans="1:45" ht="24.95" customHeight="1" thickBot="1" x14ac:dyDescent="0.25">
      <c r="A47" s="43"/>
      <c r="B47" s="22" t="s">
        <v>233</v>
      </c>
      <c r="C47" s="102"/>
      <c r="D47" s="45"/>
      <c r="E47" s="38"/>
      <c r="F47" s="38"/>
      <c r="G47" s="38"/>
      <c r="H47" s="38"/>
      <c r="I47" s="38"/>
      <c r="J47" s="38"/>
      <c r="K47" s="38"/>
      <c r="L47" s="38"/>
      <c r="M47" s="38"/>
      <c r="N47" s="38"/>
      <c r="O47" s="38"/>
      <c r="P47" s="38"/>
      <c r="Q47" s="38"/>
      <c r="R47" s="38"/>
      <c r="S47" s="38"/>
      <c r="T47" s="38"/>
      <c r="U47" s="38"/>
      <c r="V47" s="38"/>
      <c r="W47" s="40"/>
      <c r="X47" s="53"/>
      <c r="Y47" s="132"/>
      <c r="Z47" s="59"/>
      <c r="AA47" s="105"/>
      <c r="AB47" s="129"/>
      <c r="AC47" s="43"/>
      <c r="AQ47" s="20"/>
      <c r="AS47" s="21"/>
    </row>
    <row r="48" spans="1:45" ht="24.95" customHeight="1" x14ac:dyDescent="0.2">
      <c r="A48" s="41" t="s">
        <v>20</v>
      </c>
      <c r="B48" s="32" t="s">
        <v>232</v>
      </c>
      <c r="C48" s="100" t="s">
        <v>231</v>
      </c>
      <c r="D48" s="14"/>
      <c r="E48" s="15"/>
      <c r="F48" s="15"/>
      <c r="G48" s="15"/>
      <c r="H48" s="15" t="s">
        <v>53</v>
      </c>
      <c r="I48" s="15"/>
      <c r="J48" s="15" t="s">
        <v>53</v>
      </c>
      <c r="K48" s="15" t="s">
        <v>53</v>
      </c>
      <c r="L48" s="15"/>
      <c r="M48" s="15" t="s">
        <v>53</v>
      </c>
      <c r="N48" s="15"/>
      <c r="O48" s="15" t="s">
        <v>53</v>
      </c>
      <c r="P48" s="15"/>
      <c r="Q48" s="15" t="s">
        <v>53</v>
      </c>
      <c r="R48" s="15" t="s">
        <v>53</v>
      </c>
      <c r="S48" s="15"/>
      <c r="T48" s="15" t="s">
        <v>53</v>
      </c>
      <c r="U48" s="15"/>
      <c r="V48" s="15"/>
      <c r="W48" s="16"/>
      <c r="X48" s="51">
        <v>8</v>
      </c>
      <c r="Y48" s="130">
        <v>0</v>
      </c>
      <c r="Z48" s="57">
        <v>455</v>
      </c>
      <c r="AA48" s="103" t="s">
        <v>230</v>
      </c>
      <c r="AB48" s="127">
        <v>2</v>
      </c>
      <c r="AC48" s="41">
        <v>8</v>
      </c>
      <c r="AQ48" s="20"/>
      <c r="AS48" s="21"/>
    </row>
    <row r="49" spans="1:45" ht="24.95" customHeight="1" x14ac:dyDescent="0.2">
      <c r="A49" s="42"/>
      <c r="B49" s="17" t="s">
        <v>290</v>
      </c>
      <c r="C49" s="101"/>
      <c r="D49" s="44" t="b">
        <v>0</v>
      </c>
      <c r="E49" s="37" t="b">
        <v>0</v>
      </c>
      <c r="F49" s="37" t="b">
        <v>0</v>
      </c>
      <c r="G49" s="37" t="b">
        <v>0</v>
      </c>
      <c r="H49" s="37">
        <v>20</v>
      </c>
      <c r="I49" s="37" t="b">
        <v>0</v>
      </c>
      <c r="J49" s="37">
        <v>35</v>
      </c>
      <c r="K49" s="37">
        <v>40</v>
      </c>
      <c r="L49" s="37" t="b">
        <v>0</v>
      </c>
      <c r="M49" s="37">
        <v>50</v>
      </c>
      <c r="N49" s="37" t="b">
        <v>0</v>
      </c>
      <c r="O49" s="37">
        <v>65</v>
      </c>
      <c r="P49" s="37" t="b">
        <v>0</v>
      </c>
      <c r="Q49" s="37">
        <v>75</v>
      </c>
      <c r="R49" s="37">
        <v>80</v>
      </c>
      <c r="S49" s="37" t="b">
        <v>0</v>
      </c>
      <c r="T49" s="37">
        <v>90</v>
      </c>
      <c r="U49" s="37" t="b">
        <v>0</v>
      </c>
      <c r="V49" s="37" t="b">
        <v>0</v>
      </c>
      <c r="W49" s="39" t="b">
        <v>0</v>
      </c>
      <c r="X49" s="52"/>
      <c r="Y49" s="131"/>
      <c r="Z49" s="58"/>
      <c r="AA49" s="104"/>
      <c r="AB49" s="128"/>
      <c r="AC49" s="42"/>
      <c r="AQ49" s="20"/>
      <c r="AS49" s="21"/>
    </row>
    <row r="50" spans="1:45" ht="24.95" customHeight="1" thickBot="1" x14ac:dyDescent="0.25">
      <c r="A50" s="43"/>
      <c r="B50" s="22" t="s">
        <v>229</v>
      </c>
      <c r="C50" s="102"/>
      <c r="D50" s="45"/>
      <c r="E50" s="38"/>
      <c r="F50" s="38"/>
      <c r="G50" s="38"/>
      <c r="H50" s="38"/>
      <c r="I50" s="38"/>
      <c r="J50" s="38"/>
      <c r="K50" s="38"/>
      <c r="L50" s="38"/>
      <c r="M50" s="38"/>
      <c r="N50" s="38"/>
      <c r="O50" s="38"/>
      <c r="P50" s="38"/>
      <c r="Q50" s="38"/>
      <c r="R50" s="38"/>
      <c r="S50" s="38"/>
      <c r="T50" s="38"/>
      <c r="U50" s="38"/>
      <c r="V50" s="38"/>
      <c r="W50" s="40"/>
      <c r="X50" s="53"/>
      <c r="Y50" s="132"/>
      <c r="Z50" s="59"/>
      <c r="AA50" s="105"/>
      <c r="AB50" s="129"/>
      <c r="AC50" s="43"/>
      <c r="AQ50" s="20"/>
      <c r="AS50" s="21"/>
    </row>
    <row r="51" spans="1:45" ht="24.95" customHeight="1" x14ac:dyDescent="0.2">
      <c r="A51" s="41" t="s">
        <v>21</v>
      </c>
      <c r="B51" s="32" t="s">
        <v>228</v>
      </c>
      <c r="C51" s="100" t="s">
        <v>52</v>
      </c>
      <c r="D51" s="14" t="s">
        <v>53</v>
      </c>
      <c r="E51" s="15"/>
      <c r="F51" s="15" t="s">
        <v>53</v>
      </c>
      <c r="G51" s="15" t="s">
        <v>53</v>
      </c>
      <c r="H51" s="15" t="s">
        <v>53</v>
      </c>
      <c r="I51" s="15" t="s">
        <v>53</v>
      </c>
      <c r="J51" s="15" t="s">
        <v>53</v>
      </c>
      <c r="K51" s="15"/>
      <c r="L51" s="15"/>
      <c r="M51" s="15" t="s">
        <v>53</v>
      </c>
      <c r="N51" s="15"/>
      <c r="O51" s="15"/>
      <c r="P51" s="15"/>
      <c r="Q51" s="15" t="s">
        <v>53</v>
      </c>
      <c r="R51" s="15" t="s">
        <v>53</v>
      </c>
      <c r="S51" s="15"/>
      <c r="T51" s="15"/>
      <c r="U51" s="15"/>
      <c r="V51" s="15"/>
      <c r="W51" s="16" t="s">
        <v>53</v>
      </c>
      <c r="X51" s="51">
        <v>10</v>
      </c>
      <c r="Y51" s="130">
        <v>0</v>
      </c>
      <c r="Z51" s="57">
        <v>431</v>
      </c>
      <c r="AA51" s="103" t="s">
        <v>227</v>
      </c>
      <c r="AB51" s="127">
        <v>2</v>
      </c>
      <c r="AC51" s="41">
        <v>15</v>
      </c>
      <c r="AQ51" s="20"/>
      <c r="AS51" s="21"/>
    </row>
    <row r="52" spans="1:45" ht="24.95" customHeight="1" x14ac:dyDescent="0.2">
      <c r="A52" s="42"/>
      <c r="B52" s="17" t="s">
        <v>226</v>
      </c>
      <c r="C52" s="101"/>
      <c r="D52" s="44">
        <v>10</v>
      </c>
      <c r="E52" s="37" t="b">
        <v>0</v>
      </c>
      <c r="F52" s="37">
        <v>15</v>
      </c>
      <c r="G52" s="37">
        <v>17</v>
      </c>
      <c r="H52" s="37">
        <v>20</v>
      </c>
      <c r="I52" s="37">
        <v>30</v>
      </c>
      <c r="J52" s="37">
        <v>35</v>
      </c>
      <c r="K52" s="37" t="b">
        <v>0</v>
      </c>
      <c r="L52" s="37" t="b">
        <v>0</v>
      </c>
      <c r="M52" s="37">
        <v>50</v>
      </c>
      <c r="N52" s="37" t="b">
        <v>0</v>
      </c>
      <c r="O52" s="37" t="b">
        <v>0</v>
      </c>
      <c r="P52" s="37" t="b">
        <v>0</v>
      </c>
      <c r="Q52" s="37">
        <v>75</v>
      </c>
      <c r="R52" s="37">
        <v>80</v>
      </c>
      <c r="S52" s="37" t="b">
        <v>0</v>
      </c>
      <c r="T52" s="37" t="b">
        <v>0</v>
      </c>
      <c r="U52" s="37" t="b">
        <v>0</v>
      </c>
      <c r="V52" s="37" t="b">
        <v>0</v>
      </c>
      <c r="W52" s="39">
        <v>99</v>
      </c>
      <c r="X52" s="52"/>
      <c r="Y52" s="131"/>
      <c r="Z52" s="58"/>
      <c r="AA52" s="104"/>
      <c r="AB52" s="128"/>
      <c r="AC52" s="42"/>
      <c r="AQ52" s="20"/>
      <c r="AS52" s="21"/>
    </row>
    <row r="53" spans="1:45" ht="24.95" customHeight="1" thickBot="1" x14ac:dyDescent="0.25">
      <c r="A53" s="43"/>
      <c r="B53" s="22" t="s">
        <v>225</v>
      </c>
      <c r="C53" s="102"/>
      <c r="D53" s="45"/>
      <c r="E53" s="38"/>
      <c r="F53" s="38"/>
      <c r="G53" s="38"/>
      <c r="H53" s="38"/>
      <c r="I53" s="38"/>
      <c r="J53" s="38"/>
      <c r="K53" s="38"/>
      <c r="L53" s="38"/>
      <c r="M53" s="38"/>
      <c r="N53" s="38"/>
      <c r="O53" s="38"/>
      <c r="P53" s="38"/>
      <c r="Q53" s="38"/>
      <c r="R53" s="38"/>
      <c r="S53" s="38"/>
      <c r="T53" s="38"/>
      <c r="U53" s="38"/>
      <c r="V53" s="38"/>
      <c r="W53" s="40"/>
      <c r="X53" s="53"/>
      <c r="Y53" s="132"/>
      <c r="Z53" s="59"/>
      <c r="AA53" s="105"/>
      <c r="AB53" s="129"/>
      <c r="AC53" s="43"/>
      <c r="AQ53" s="20"/>
      <c r="AS53" s="21"/>
    </row>
    <row r="54" spans="1:45" ht="24.95" customHeight="1" x14ac:dyDescent="0.2">
      <c r="A54" s="41" t="s">
        <v>22</v>
      </c>
      <c r="B54" s="32" t="s">
        <v>94</v>
      </c>
      <c r="C54" s="100" t="s">
        <v>224</v>
      </c>
      <c r="D54" s="14" t="s">
        <v>53</v>
      </c>
      <c r="E54" s="15"/>
      <c r="F54" s="15" t="s">
        <v>53</v>
      </c>
      <c r="G54" s="15" t="s">
        <v>53</v>
      </c>
      <c r="H54" s="15" t="s">
        <v>53</v>
      </c>
      <c r="I54" s="15"/>
      <c r="J54" s="15" t="s">
        <v>53</v>
      </c>
      <c r="K54" s="15"/>
      <c r="L54" s="15"/>
      <c r="M54" s="15" t="s">
        <v>53</v>
      </c>
      <c r="N54" s="15"/>
      <c r="O54" s="15"/>
      <c r="P54" s="15"/>
      <c r="Q54" s="15"/>
      <c r="R54" s="15" t="s">
        <v>53</v>
      </c>
      <c r="S54" s="15"/>
      <c r="T54" s="15"/>
      <c r="U54" s="15"/>
      <c r="V54" s="15"/>
      <c r="W54" s="16"/>
      <c r="X54" s="51">
        <v>7</v>
      </c>
      <c r="Y54" s="130">
        <v>0</v>
      </c>
      <c r="Z54" s="57">
        <v>227</v>
      </c>
      <c r="AA54" s="103" t="s">
        <v>223</v>
      </c>
      <c r="AB54" s="127">
        <v>1</v>
      </c>
      <c r="AC54" s="41">
        <v>13</v>
      </c>
      <c r="AQ54" s="20"/>
      <c r="AS54" s="21"/>
    </row>
    <row r="55" spans="1:45" ht="24.95" customHeight="1" x14ac:dyDescent="0.2">
      <c r="A55" s="42"/>
      <c r="B55" s="17" t="s">
        <v>163</v>
      </c>
      <c r="C55" s="101"/>
      <c r="D55" s="44">
        <v>10</v>
      </c>
      <c r="E55" s="37" t="b">
        <v>0</v>
      </c>
      <c r="F55" s="37">
        <v>15</v>
      </c>
      <c r="G55" s="37">
        <v>17</v>
      </c>
      <c r="H55" s="37">
        <v>20</v>
      </c>
      <c r="I55" s="37" t="b">
        <v>0</v>
      </c>
      <c r="J55" s="37">
        <v>35</v>
      </c>
      <c r="K55" s="37" t="b">
        <v>0</v>
      </c>
      <c r="L55" s="37" t="b">
        <v>0</v>
      </c>
      <c r="M55" s="37">
        <v>50</v>
      </c>
      <c r="N55" s="37" t="b">
        <v>0</v>
      </c>
      <c r="O55" s="37" t="b">
        <v>0</v>
      </c>
      <c r="P55" s="37" t="b">
        <v>0</v>
      </c>
      <c r="Q55" s="37" t="b">
        <v>0</v>
      </c>
      <c r="R55" s="37">
        <v>80</v>
      </c>
      <c r="S55" s="37" t="b">
        <v>0</v>
      </c>
      <c r="T55" s="37" t="b">
        <v>0</v>
      </c>
      <c r="U55" s="37" t="b">
        <v>0</v>
      </c>
      <c r="V55" s="37" t="b">
        <v>0</v>
      </c>
      <c r="W55" s="39" t="b">
        <v>0</v>
      </c>
      <c r="X55" s="52"/>
      <c r="Y55" s="131"/>
      <c r="Z55" s="58"/>
      <c r="AA55" s="104"/>
      <c r="AB55" s="128"/>
      <c r="AC55" s="42"/>
      <c r="AQ55" s="20"/>
      <c r="AS55" s="21"/>
    </row>
    <row r="56" spans="1:45" ht="24.95" customHeight="1" thickBot="1" x14ac:dyDescent="0.25">
      <c r="A56" s="43"/>
      <c r="B56" s="22" t="s">
        <v>96</v>
      </c>
      <c r="C56" s="102"/>
      <c r="D56" s="45"/>
      <c r="E56" s="38"/>
      <c r="F56" s="38"/>
      <c r="G56" s="38"/>
      <c r="H56" s="38"/>
      <c r="I56" s="38"/>
      <c r="J56" s="38"/>
      <c r="K56" s="38"/>
      <c r="L56" s="38"/>
      <c r="M56" s="38"/>
      <c r="N56" s="38"/>
      <c r="O56" s="38"/>
      <c r="P56" s="38"/>
      <c r="Q56" s="38"/>
      <c r="R56" s="38"/>
      <c r="S56" s="38"/>
      <c r="T56" s="38"/>
      <c r="U56" s="38"/>
      <c r="V56" s="38"/>
      <c r="W56" s="40"/>
      <c r="X56" s="53"/>
      <c r="Y56" s="132"/>
      <c r="Z56" s="59"/>
      <c r="AA56" s="105"/>
      <c r="AB56" s="129"/>
      <c r="AC56" s="43"/>
      <c r="AQ56" s="20"/>
      <c r="AS56" s="21"/>
    </row>
    <row r="57" spans="1:45" ht="24.95" customHeight="1" x14ac:dyDescent="0.2">
      <c r="A57" s="41" t="s">
        <v>23</v>
      </c>
      <c r="B57" s="32" t="s">
        <v>222</v>
      </c>
      <c r="C57" s="100" t="s">
        <v>52</v>
      </c>
      <c r="D57" s="14" t="s">
        <v>53</v>
      </c>
      <c r="E57" s="15"/>
      <c r="F57" s="15" t="s">
        <v>53</v>
      </c>
      <c r="G57" s="15" t="s">
        <v>53</v>
      </c>
      <c r="H57" s="15" t="s">
        <v>53</v>
      </c>
      <c r="I57" s="15"/>
      <c r="J57" s="15" t="s">
        <v>53</v>
      </c>
      <c r="K57" s="15"/>
      <c r="L57" s="15"/>
      <c r="M57" s="15" t="s">
        <v>53</v>
      </c>
      <c r="N57" s="15"/>
      <c r="O57" s="15"/>
      <c r="P57" s="15"/>
      <c r="Q57" s="15"/>
      <c r="R57" s="15" t="s">
        <v>53</v>
      </c>
      <c r="S57" s="15"/>
      <c r="T57" s="15"/>
      <c r="U57" s="15"/>
      <c r="V57" s="15"/>
      <c r="W57" s="16"/>
      <c r="X57" s="51">
        <v>7</v>
      </c>
      <c r="Y57" s="130">
        <v>0</v>
      </c>
      <c r="Z57" s="57">
        <v>227</v>
      </c>
      <c r="AA57" s="103" t="s">
        <v>221</v>
      </c>
      <c r="AB57" s="127">
        <v>3</v>
      </c>
      <c r="AC57" s="41">
        <v>16</v>
      </c>
      <c r="AQ57" s="20"/>
      <c r="AS57" s="21"/>
    </row>
    <row r="58" spans="1:45" ht="24.95" customHeight="1" x14ac:dyDescent="0.2">
      <c r="A58" s="42"/>
      <c r="B58" s="17" t="s">
        <v>122</v>
      </c>
      <c r="C58" s="101"/>
      <c r="D58" s="44">
        <v>10</v>
      </c>
      <c r="E58" s="37" t="b">
        <v>0</v>
      </c>
      <c r="F58" s="37">
        <v>15</v>
      </c>
      <c r="G58" s="37">
        <v>17</v>
      </c>
      <c r="H58" s="37">
        <v>20</v>
      </c>
      <c r="I58" s="37" t="b">
        <v>0</v>
      </c>
      <c r="J58" s="37">
        <v>35</v>
      </c>
      <c r="K58" s="37" t="b">
        <v>0</v>
      </c>
      <c r="L58" s="37" t="b">
        <v>0</v>
      </c>
      <c r="M58" s="37">
        <v>50</v>
      </c>
      <c r="N58" s="37" t="b">
        <v>0</v>
      </c>
      <c r="O58" s="37" t="b">
        <v>0</v>
      </c>
      <c r="P58" s="37" t="b">
        <v>0</v>
      </c>
      <c r="Q58" s="37" t="b">
        <v>0</v>
      </c>
      <c r="R58" s="37">
        <v>80</v>
      </c>
      <c r="S58" s="37" t="b">
        <v>0</v>
      </c>
      <c r="T58" s="37" t="b">
        <v>0</v>
      </c>
      <c r="U58" s="37" t="b">
        <v>0</v>
      </c>
      <c r="V58" s="37" t="b">
        <v>0</v>
      </c>
      <c r="W58" s="39" t="b">
        <v>0</v>
      </c>
      <c r="X58" s="52"/>
      <c r="Y58" s="131"/>
      <c r="Z58" s="58"/>
      <c r="AA58" s="104"/>
      <c r="AB58" s="128"/>
      <c r="AC58" s="42"/>
      <c r="AQ58" s="20"/>
      <c r="AS58" s="21"/>
    </row>
    <row r="59" spans="1:45" ht="24.95" customHeight="1" thickBot="1" x14ac:dyDescent="0.25">
      <c r="A59" s="43"/>
      <c r="B59" s="22" t="s">
        <v>123</v>
      </c>
      <c r="C59" s="102"/>
      <c r="D59" s="45"/>
      <c r="E59" s="38"/>
      <c r="F59" s="38"/>
      <c r="G59" s="38"/>
      <c r="H59" s="38"/>
      <c r="I59" s="38"/>
      <c r="J59" s="38"/>
      <c r="K59" s="38"/>
      <c r="L59" s="38"/>
      <c r="M59" s="38"/>
      <c r="N59" s="38"/>
      <c r="O59" s="38"/>
      <c r="P59" s="38"/>
      <c r="Q59" s="38"/>
      <c r="R59" s="38"/>
      <c r="S59" s="38"/>
      <c r="T59" s="38"/>
      <c r="U59" s="38"/>
      <c r="V59" s="38"/>
      <c r="W59" s="40"/>
      <c r="X59" s="53"/>
      <c r="Y59" s="132"/>
      <c r="Z59" s="59"/>
      <c r="AA59" s="105"/>
      <c r="AB59" s="129"/>
      <c r="AC59" s="43"/>
      <c r="AQ59" s="20"/>
      <c r="AS59" s="21"/>
    </row>
    <row r="60" spans="1:45" ht="24.95" customHeight="1" x14ac:dyDescent="0.2">
      <c r="A60" s="41" t="s">
        <v>24</v>
      </c>
      <c r="B60" s="32" t="s">
        <v>220</v>
      </c>
      <c r="C60" s="100" t="s">
        <v>219</v>
      </c>
      <c r="D60" s="14"/>
      <c r="E60" s="15"/>
      <c r="F60" s="15"/>
      <c r="G60" s="15"/>
      <c r="H60" s="15" t="s">
        <v>53</v>
      </c>
      <c r="I60" s="15"/>
      <c r="J60" s="15"/>
      <c r="K60" s="15"/>
      <c r="L60" s="15"/>
      <c r="M60" s="15"/>
      <c r="N60" s="15"/>
      <c r="O60" s="15"/>
      <c r="P60" s="15"/>
      <c r="Q60" s="15"/>
      <c r="R60" s="15"/>
      <c r="S60" s="15"/>
      <c r="T60" s="15"/>
      <c r="U60" s="15"/>
      <c r="V60" s="15"/>
      <c r="W60" s="16"/>
      <c r="X60" s="51">
        <v>1</v>
      </c>
      <c r="Y60" s="130">
        <v>0</v>
      </c>
      <c r="Z60" s="57">
        <v>20</v>
      </c>
      <c r="AA60" s="103" t="s">
        <v>218</v>
      </c>
      <c r="AB60" s="127">
        <v>3</v>
      </c>
      <c r="AC60" s="41">
        <v>4</v>
      </c>
      <c r="AQ60" s="20"/>
      <c r="AS60" s="21"/>
    </row>
    <row r="61" spans="1:45" ht="24.95" customHeight="1" x14ac:dyDescent="0.2">
      <c r="A61" s="42"/>
      <c r="B61" s="17" t="s">
        <v>112</v>
      </c>
      <c r="C61" s="101"/>
      <c r="D61" s="44" t="b">
        <v>0</v>
      </c>
      <c r="E61" s="37" t="b">
        <v>0</v>
      </c>
      <c r="F61" s="37" t="b">
        <v>0</v>
      </c>
      <c r="G61" s="37" t="b">
        <v>0</v>
      </c>
      <c r="H61" s="37">
        <v>20</v>
      </c>
      <c r="I61" s="37" t="b">
        <v>0</v>
      </c>
      <c r="J61" s="37" t="b">
        <v>0</v>
      </c>
      <c r="K61" s="37" t="b">
        <v>0</v>
      </c>
      <c r="L61" s="37" t="b">
        <v>0</v>
      </c>
      <c r="M61" s="37" t="b">
        <v>0</v>
      </c>
      <c r="N61" s="37" t="b">
        <v>0</v>
      </c>
      <c r="O61" s="37" t="b">
        <v>0</v>
      </c>
      <c r="P61" s="37" t="b">
        <v>0</v>
      </c>
      <c r="Q61" s="37" t="b">
        <v>0</v>
      </c>
      <c r="R61" s="37" t="b">
        <v>0</v>
      </c>
      <c r="S61" s="37" t="b">
        <v>0</v>
      </c>
      <c r="T61" s="37" t="b">
        <v>0</v>
      </c>
      <c r="U61" s="37" t="b">
        <v>0</v>
      </c>
      <c r="V61" s="37" t="b">
        <v>0</v>
      </c>
      <c r="W61" s="39" t="b">
        <v>0</v>
      </c>
      <c r="X61" s="52"/>
      <c r="Y61" s="131"/>
      <c r="Z61" s="58"/>
      <c r="AA61" s="104"/>
      <c r="AB61" s="128"/>
      <c r="AC61" s="42"/>
      <c r="AQ61" s="20"/>
      <c r="AS61" s="21"/>
    </row>
    <row r="62" spans="1:45" ht="24.95" customHeight="1" thickBot="1" x14ac:dyDescent="0.25">
      <c r="A62" s="43"/>
      <c r="B62" s="22" t="s">
        <v>217</v>
      </c>
      <c r="C62" s="102"/>
      <c r="D62" s="45"/>
      <c r="E62" s="38"/>
      <c r="F62" s="38"/>
      <c r="G62" s="38"/>
      <c r="H62" s="38"/>
      <c r="I62" s="38"/>
      <c r="J62" s="38"/>
      <c r="K62" s="38"/>
      <c r="L62" s="38"/>
      <c r="M62" s="38"/>
      <c r="N62" s="38"/>
      <c r="O62" s="38"/>
      <c r="P62" s="38"/>
      <c r="Q62" s="38"/>
      <c r="R62" s="38"/>
      <c r="S62" s="38"/>
      <c r="T62" s="38"/>
      <c r="U62" s="38"/>
      <c r="V62" s="38"/>
      <c r="W62" s="40"/>
      <c r="X62" s="53"/>
      <c r="Y62" s="132"/>
      <c r="Z62" s="59"/>
      <c r="AA62" s="105"/>
      <c r="AB62" s="129"/>
      <c r="AC62" s="43"/>
      <c r="AQ62" s="20"/>
      <c r="AS62" s="21"/>
    </row>
    <row r="63" spans="1:45" ht="24.95" customHeight="1" x14ac:dyDescent="0.2">
      <c r="AQ63" s="20"/>
      <c r="AS63" s="21"/>
    </row>
    <row r="64" spans="1:45" ht="24.95" customHeight="1" x14ac:dyDescent="0.2">
      <c r="AQ64" s="20"/>
      <c r="AS64" s="21"/>
    </row>
    <row r="65" spans="43:45" ht="24.95" customHeight="1" x14ac:dyDescent="0.2">
      <c r="AQ65" s="20"/>
      <c r="AS65" s="21"/>
    </row>
    <row r="66" spans="43:45" ht="24.95" customHeight="1" x14ac:dyDescent="0.2">
      <c r="AQ66" s="20"/>
      <c r="AS66" s="21"/>
    </row>
    <row r="67" spans="43:45" ht="24.95" customHeight="1" x14ac:dyDescent="0.2">
      <c r="AQ67" s="20"/>
      <c r="AS67" s="21"/>
    </row>
    <row r="68" spans="43:45" ht="24.95" customHeight="1" x14ac:dyDescent="0.2">
      <c r="AQ68" s="20"/>
      <c r="AS68" s="21"/>
    </row>
    <row r="69" spans="43:45" ht="24.95" customHeight="1" x14ac:dyDescent="0.2">
      <c r="AQ69" s="20"/>
      <c r="AS69" s="21"/>
    </row>
    <row r="70" spans="43:45" ht="24.95" customHeight="1" x14ac:dyDescent="0.2">
      <c r="AQ70" s="20"/>
      <c r="AS70" s="21"/>
    </row>
    <row r="71" spans="43:45" ht="24.95" customHeight="1" x14ac:dyDescent="0.2">
      <c r="AQ71" s="20"/>
      <c r="AS71" s="21"/>
    </row>
    <row r="72" spans="43:45" ht="24.95" customHeight="1" x14ac:dyDescent="0.2">
      <c r="AQ72" s="20"/>
      <c r="AS72" s="21"/>
    </row>
    <row r="73" spans="43:45" ht="24.95" customHeight="1" x14ac:dyDescent="0.2">
      <c r="AQ73" s="20"/>
      <c r="AS73" s="21"/>
    </row>
    <row r="74" spans="43:45" ht="24.95" customHeight="1" x14ac:dyDescent="0.2">
      <c r="AQ74" s="20"/>
      <c r="AS74" s="21"/>
    </row>
    <row r="75" spans="43:45" ht="24.95" customHeight="1" x14ac:dyDescent="0.2">
      <c r="AQ75" s="20"/>
      <c r="AS75" s="21"/>
    </row>
    <row r="76" spans="43:45" ht="24.95" customHeight="1" x14ac:dyDescent="0.2">
      <c r="AQ76" s="20"/>
      <c r="AS76" s="21"/>
    </row>
    <row r="77" spans="43:45" ht="24.95" customHeight="1" x14ac:dyDescent="0.2">
      <c r="AQ77" s="20"/>
      <c r="AS77" s="21"/>
    </row>
    <row r="78" spans="43:45" ht="24.95" customHeight="1" x14ac:dyDescent="0.2">
      <c r="AQ78" s="20"/>
      <c r="AS78" s="21"/>
    </row>
    <row r="79" spans="43:45" ht="24.95" customHeight="1" x14ac:dyDescent="0.2">
      <c r="AQ79" s="20"/>
      <c r="AS79" s="21"/>
    </row>
    <row r="80" spans="43:45" ht="24.95" customHeight="1" x14ac:dyDescent="0.2">
      <c r="AQ80" s="20"/>
      <c r="AS80" s="21"/>
    </row>
  </sheetData>
  <autoFilter ref="A2:AC80"/>
  <mergeCells count="562">
    <mergeCell ref="Y2:Y5"/>
    <mergeCell ref="Y30:Y32"/>
    <mergeCell ref="Y42:Y44"/>
    <mergeCell ref="Y15:Y17"/>
    <mergeCell ref="Y6:Y8"/>
    <mergeCell ref="Y12:Y14"/>
    <mergeCell ref="Y9:Y11"/>
    <mergeCell ref="Y18:Y20"/>
    <mergeCell ref="Y21:Y23"/>
    <mergeCell ref="Y60:Y62"/>
    <mergeCell ref="Y36:Y38"/>
    <mergeCell ref="Y39:Y41"/>
    <mergeCell ref="Y24:Y26"/>
    <mergeCell ref="Y48:Y50"/>
    <mergeCell ref="Y45:Y47"/>
    <mergeCell ref="Y27:Y29"/>
    <mergeCell ref="Y33:Y35"/>
    <mergeCell ref="Y51:Y53"/>
    <mergeCell ref="Y54:Y56"/>
    <mergeCell ref="U34:U35"/>
    <mergeCell ref="AC33:AC35"/>
    <mergeCell ref="D34:D35"/>
    <mergeCell ref="E34:E35"/>
    <mergeCell ref="F34:F35"/>
    <mergeCell ref="G34:G35"/>
    <mergeCell ref="H34:H35"/>
    <mergeCell ref="L34:L35"/>
    <mergeCell ref="M34:M35"/>
    <mergeCell ref="A33:A35"/>
    <mergeCell ref="C33:C35"/>
    <mergeCell ref="I34:I35"/>
    <mergeCell ref="J34:J35"/>
    <mergeCell ref="K34:K35"/>
    <mergeCell ref="P34:P35"/>
    <mergeCell ref="N34:N35"/>
    <mergeCell ref="O34:O35"/>
    <mergeCell ref="AC27:AC29"/>
    <mergeCell ref="X27:X29"/>
    <mergeCell ref="Z27:Z29"/>
    <mergeCell ref="AA27:AA29"/>
    <mergeCell ref="X30:X32"/>
    <mergeCell ref="V34:V35"/>
    <mergeCell ref="W34:W35"/>
    <mergeCell ref="Z30:Z32"/>
    <mergeCell ref="AA30:AA32"/>
    <mergeCell ref="AB30:AB32"/>
    <mergeCell ref="H28:H29"/>
    <mergeCell ref="M28:M29"/>
    <mergeCell ref="X33:X35"/>
    <mergeCell ref="Z33:Z35"/>
    <mergeCell ref="AA33:AA35"/>
    <mergeCell ref="AB33:AB35"/>
    <mergeCell ref="AB27:AB29"/>
    <mergeCell ref="Q34:Q35"/>
    <mergeCell ref="R34:R35"/>
    <mergeCell ref="S34:S35"/>
    <mergeCell ref="A27:A29"/>
    <mergeCell ref="C27:C29"/>
    <mergeCell ref="I28:I29"/>
    <mergeCell ref="J28:J29"/>
    <mergeCell ref="K28:K29"/>
    <mergeCell ref="L28:L29"/>
    <mergeCell ref="D28:D29"/>
    <mergeCell ref="E28:E29"/>
    <mergeCell ref="F28:F29"/>
    <mergeCell ref="G28:G29"/>
    <mergeCell ref="N46:N47"/>
    <mergeCell ref="O46:O47"/>
    <mergeCell ref="T28:T29"/>
    <mergeCell ref="U28:U29"/>
    <mergeCell ref="V28:V29"/>
    <mergeCell ref="W28:W29"/>
    <mergeCell ref="N28:N29"/>
    <mergeCell ref="O28:O29"/>
    <mergeCell ref="P28:P29"/>
    <mergeCell ref="Q28:Q29"/>
    <mergeCell ref="D46:D47"/>
    <mergeCell ref="E46:E47"/>
    <mergeCell ref="F46:F47"/>
    <mergeCell ref="G46:G47"/>
    <mergeCell ref="H46:H47"/>
    <mergeCell ref="I46:I47"/>
    <mergeCell ref="P46:P47"/>
    <mergeCell ref="Q46:Q47"/>
    <mergeCell ref="R46:R47"/>
    <mergeCell ref="S46:S47"/>
    <mergeCell ref="T46:T47"/>
    <mergeCell ref="U46:U47"/>
    <mergeCell ref="H58:H59"/>
    <mergeCell ref="I58:I59"/>
    <mergeCell ref="V46:V47"/>
    <mergeCell ref="W46:W47"/>
    <mergeCell ref="A45:A47"/>
    <mergeCell ref="C45:C47"/>
    <mergeCell ref="J46:J47"/>
    <mergeCell ref="K46:K47"/>
    <mergeCell ref="L46:L47"/>
    <mergeCell ref="M46:M47"/>
    <mergeCell ref="R58:R59"/>
    <mergeCell ref="S58:S59"/>
    <mergeCell ref="Z45:Z47"/>
    <mergeCell ref="AA45:AA47"/>
    <mergeCell ref="AB57:AB59"/>
    <mergeCell ref="AC57:AC59"/>
    <mergeCell ref="X45:X47"/>
    <mergeCell ref="AB45:AB47"/>
    <mergeCell ref="AC45:AC47"/>
    <mergeCell ref="Y57:Y59"/>
    <mergeCell ref="A57:A59"/>
    <mergeCell ref="C57:C59"/>
    <mergeCell ref="J58:J59"/>
    <mergeCell ref="O58:O59"/>
    <mergeCell ref="P58:P59"/>
    <mergeCell ref="Q58:Q59"/>
    <mergeCell ref="D58:D59"/>
    <mergeCell ref="E58:E59"/>
    <mergeCell ref="F58:F59"/>
    <mergeCell ref="G58:G59"/>
    <mergeCell ref="X57:X59"/>
    <mergeCell ref="Z57:Z59"/>
    <mergeCell ref="K58:K59"/>
    <mergeCell ref="L58:L59"/>
    <mergeCell ref="M58:M59"/>
    <mergeCell ref="N58:N59"/>
    <mergeCell ref="T58:T59"/>
    <mergeCell ref="U58:U59"/>
    <mergeCell ref="V58:V59"/>
    <mergeCell ref="W58:W59"/>
    <mergeCell ref="AA57:AA59"/>
    <mergeCell ref="AB51:AB53"/>
    <mergeCell ref="AC51:AC53"/>
    <mergeCell ref="D52:D53"/>
    <mergeCell ref="E52:E53"/>
    <mergeCell ref="F52:F53"/>
    <mergeCell ref="G52:G53"/>
    <mergeCell ref="H52:H53"/>
    <mergeCell ref="I52:I53"/>
    <mergeCell ref="J52:J53"/>
    <mergeCell ref="A51:A53"/>
    <mergeCell ref="C51:C53"/>
    <mergeCell ref="X51:X53"/>
    <mergeCell ref="K52:K53"/>
    <mergeCell ref="P52:P53"/>
    <mergeCell ref="Q52:Q53"/>
    <mergeCell ref="R52:R53"/>
    <mergeCell ref="S52:S53"/>
    <mergeCell ref="T52:T53"/>
    <mergeCell ref="Z51:Z53"/>
    <mergeCell ref="AA51:AA53"/>
    <mergeCell ref="L52:L53"/>
    <mergeCell ref="M52:M53"/>
    <mergeCell ref="N52:N53"/>
    <mergeCell ref="O52:O53"/>
    <mergeCell ref="U52:U53"/>
    <mergeCell ref="V52:V53"/>
    <mergeCell ref="W52:W53"/>
    <mergeCell ref="AC21:AC23"/>
    <mergeCell ref="D22:D23"/>
    <mergeCell ref="E22:E23"/>
    <mergeCell ref="F22:F23"/>
    <mergeCell ref="G22:G23"/>
    <mergeCell ref="H22:H23"/>
    <mergeCell ref="I22:I23"/>
    <mergeCell ref="J22:J23"/>
    <mergeCell ref="K22:K23"/>
    <mergeCell ref="L22:L23"/>
    <mergeCell ref="A21:A23"/>
    <mergeCell ref="C21:C23"/>
    <mergeCell ref="X21:X23"/>
    <mergeCell ref="Z21:Z23"/>
    <mergeCell ref="Q22:Q23"/>
    <mergeCell ref="R22:R23"/>
    <mergeCell ref="S22:S23"/>
    <mergeCell ref="T22:T23"/>
    <mergeCell ref="U22:U23"/>
    <mergeCell ref="V22:V23"/>
    <mergeCell ref="M55:M56"/>
    <mergeCell ref="N55:N56"/>
    <mergeCell ref="O55:O56"/>
    <mergeCell ref="AA21:AA23"/>
    <mergeCell ref="AB21:AB23"/>
    <mergeCell ref="M22:M23"/>
    <mergeCell ref="N22:N23"/>
    <mergeCell ref="O22:O23"/>
    <mergeCell ref="P22:P23"/>
    <mergeCell ref="W22:W23"/>
    <mergeCell ref="S55:S56"/>
    <mergeCell ref="T55:T56"/>
    <mergeCell ref="U55:U56"/>
    <mergeCell ref="AC54:AC56"/>
    <mergeCell ref="D55:D56"/>
    <mergeCell ref="E55:E56"/>
    <mergeCell ref="F55:F56"/>
    <mergeCell ref="G55:G56"/>
    <mergeCell ref="H55:H56"/>
    <mergeCell ref="L55:L56"/>
    <mergeCell ref="V55:V56"/>
    <mergeCell ref="W55:W56"/>
    <mergeCell ref="A54:A56"/>
    <mergeCell ref="C54:C56"/>
    <mergeCell ref="I55:I56"/>
    <mergeCell ref="J55:J56"/>
    <mergeCell ref="K55:K56"/>
    <mergeCell ref="P55:P56"/>
    <mergeCell ref="Q55:Q56"/>
    <mergeCell ref="R55:R56"/>
    <mergeCell ref="X54:X56"/>
    <mergeCell ref="Z54:Z56"/>
    <mergeCell ref="AA54:AA56"/>
    <mergeCell ref="AB54:AB56"/>
    <mergeCell ref="AB18:AB20"/>
    <mergeCell ref="AC18:AC20"/>
    <mergeCell ref="X18:X20"/>
    <mergeCell ref="Z18:Z20"/>
    <mergeCell ref="AA18:AA20"/>
    <mergeCell ref="AC48:AC50"/>
    <mergeCell ref="R19:R20"/>
    <mergeCell ref="S19:S20"/>
    <mergeCell ref="D19:D20"/>
    <mergeCell ref="E19:E20"/>
    <mergeCell ref="F19:F20"/>
    <mergeCell ref="G19:G20"/>
    <mergeCell ref="H19:H20"/>
    <mergeCell ref="M19:M20"/>
    <mergeCell ref="A18:A20"/>
    <mergeCell ref="C18:C20"/>
    <mergeCell ref="I19:I20"/>
    <mergeCell ref="J19:J20"/>
    <mergeCell ref="K19:K20"/>
    <mergeCell ref="L19:L20"/>
    <mergeCell ref="N10:N11"/>
    <mergeCell ref="O10:O11"/>
    <mergeCell ref="T19:T20"/>
    <mergeCell ref="U19:U20"/>
    <mergeCell ref="V19:V20"/>
    <mergeCell ref="W19:W20"/>
    <mergeCell ref="N19:N20"/>
    <mergeCell ref="O19:O20"/>
    <mergeCell ref="P19:P20"/>
    <mergeCell ref="Q19:Q20"/>
    <mergeCell ref="D10:D11"/>
    <mergeCell ref="E10:E11"/>
    <mergeCell ref="F10:F11"/>
    <mergeCell ref="G10:G11"/>
    <mergeCell ref="H10:H11"/>
    <mergeCell ref="I10:I11"/>
    <mergeCell ref="P10:P11"/>
    <mergeCell ref="Q10:Q11"/>
    <mergeCell ref="R10:R11"/>
    <mergeCell ref="S10:S11"/>
    <mergeCell ref="T10:T11"/>
    <mergeCell ref="U10:U11"/>
    <mergeCell ref="H13:H14"/>
    <mergeCell ref="I13:I14"/>
    <mergeCell ref="V10:V11"/>
    <mergeCell ref="W10:W11"/>
    <mergeCell ref="A9:A11"/>
    <mergeCell ref="C9:C11"/>
    <mergeCell ref="J10:J11"/>
    <mergeCell ref="K10:K11"/>
    <mergeCell ref="L10:L11"/>
    <mergeCell ref="M10:M11"/>
    <mergeCell ref="Z9:Z11"/>
    <mergeCell ref="AA9:AA11"/>
    <mergeCell ref="AB12:AB14"/>
    <mergeCell ref="AC12:AC14"/>
    <mergeCell ref="X9:X11"/>
    <mergeCell ref="AB9:AB11"/>
    <mergeCell ref="AC9:AC11"/>
    <mergeCell ref="X12:X14"/>
    <mergeCell ref="Z12:Z14"/>
    <mergeCell ref="A12:A14"/>
    <mergeCell ref="C12:C14"/>
    <mergeCell ref="J13:J14"/>
    <mergeCell ref="O13:O14"/>
    <mergeCell ref="P13:P14"/>
    <mergeCell ref="Q13:Q14"/>
    <mergeCell ref="D13:D14"/>
    <mergeCell ref="E13:E14"/>
    <mergeCell ref="F13:F14"/>
    <mergeCell ref="G13:G14"/>
    <mergeCell ref="K13:K14"/>
    <mergeCell ref="L13:L14"/>
    <mergeCell ref="M13:M14"/>
    <mergeCell ref="N13:N14"/>
    <mergeCell ref="T13:T14"/>
    <mergeCell ref="U13:U14"/>
    <mergeCell ref="S13:S14"/>
    <mergeCell ref="V13:V14"/>
    <mergeCell ref="W13:W14"/>
    <mergeCell ref="R13:R14"/>
    <mergeCell ref="AA12:AA14"/>
    <mergeCell ref="AC6:AC8"/>
    <mergeCell ref="D7:D8"/>
    <mergeCell ref="E7:E8"/>
    <mergeCell ref="F7:F8"/>
    <mergeCell ref="G7:G8"/>
    <mergeCell ref="H7:H8"/>
    <mergeCell ref="V7:V8"/>
    <mergeCell ref="W7:W8"/>
    <mergeCell ref="C6:C8"/>
    <mergeCell ref="I7:I8"/>
    <mergeCell ref="J7:J8"/>
    <mergeCell ref="K7:K8"/>
    <mergeCell ref="P7:P8"/>
    <mergeCell ref="Q7:Q8"/>
    <mergeCell ref="R7:R8"/>
    <mergeCell ref="X6:X8"/>
    <mergeCell ref="Z6:Z8"/>
    <mergeCell ref="AA6:AA8"/>
    <mergeCell ref="L7:L8"/>
    <mergeCell ref="M7:M8"/>
    <mergeCell ref="N7:N8"/>
    <mergeCell ref="O7:O8"/>
    <mergeCell ref="S7:S8"/>
    <mergeCell ref="T7:T8"/>
    <mergeCell ref="U7:U8"/>
    <mergeCell ref="AB6:AB8"/>
    <mergeCell ref="AB48:AB50"/>
    <mergeCell ref="M49:M50"/>
    <mergeCell ref="N49:N50"/>
    <mergeCell ref="O49:O50"/>
    <mergeCell ref="P49:P50"/>
    <mergeCell ref="Q49:Q50"/>
    <mergeCell ref="R49:R50"/>
    <mergeCell ref="X48:X50"/>
    <mergeCell ref="Z48:Z50"/>
    <mergeCell ref="D49:D50"/>
    <mergeCell ref="E49:E50"/>
    <mergeCell ref="F49:F50"/>
    <mergeCell ref="G49:G50"/>
    <mergeCell ref="H49:H50"/>
    <mergeCell ref="I49:I50"/>
    <mergeCell ref="J49:J50"/>
    <mergeCell ref="K49:K50"/>
    <mergeCell ref="L49:L50"/>
    <mergeCell ref="W49:W50"/>
    <mergeCell ref="A48:A50"/>
    <mergeCell ref="C48:C50"/>
    <mergeCell ref="S49:S50"/>
    <mergeCell ref="T49:T50"/>
    <mergeCell ref="U49:U50"/>
    <mergeCell ref="V49:V50"/>
    <mergeCell ref="AA48:AA50"/>
    <mergeCell ref="X24:X26"/>
    <mergeCell ref="Z24:Z26"/>
    <mergeCell ref="AA24:AA26"/>
    <mergeCell ref="AB24:AB26"/>
    <mergeCell ref="AC24:AC26"/>
    <mergeCell ref="Z39:Z41"/>
    <mergeCell ref="AA39:AA41"/>
    <mergeCell ref="AB39:AB41"/>
    <mergeCell ref="AC39:AC41"/>
    <mergeCell ref="G25:G26"/>
    <mergeCell ref="H25:H26"/>
    <mergeCell ref="N25:N26"/>
    <mergeCell ref="L25:L26"/>
    <mergeCell ref="M25:M26"/>
    <mergeCell ref="K25:K26"/>
    <mergeCell ref="X39:X41"/>
    <mergeCell ref="P40:P41"/>
    <mergeCell ref="Q40:Q41"/>
    <mergeCell ref="R40:R41"/>
    <mergeCell ref="S40:S41"/>
    <mergeCell ref="O25:O26"/>
    <mergeCell ref="P25:P26"/>
    <mergeCell ref="Q25:Q26"/>
    <mergeCell ref="R25:R26"/>
    <mergeCell ref="S25:S26"/>
    <mergeCell ref="O40:O41"/>
    <mergeCell ref="U25:U26"/>
    <mergeCell ref="V25:V26"/>
    <mergeCell ref="W25:W26"/>
    <mergeCell ref="M40:M41"/>
    <mergeCell ref="N40:N41"/>
    <mergeCell ref="T25:T26"/>
    <mergeCell ref="R28:R29"/>
    <mergeCell ref="S28:S29"/>
    <mergeCell ref="T34:T35"/>
    <mergeCell ref="T40:T41"/>
    <mergeCell ref="U40:U41"/>
    <mergeCell ref="V40:V41"/>
    <mergeCell ref="W40:W41"/>
    <mergeCell ref="AB36:AB38"/>
    <mergeCell ref="AC36:AC38"/>
    <mergeCell ref="U37:U38"/>
    <mergeCell ref="V37:V38"/>
    <mergeCell ref="W37:W38"/>
    <mergeCell ref="Z36:Z38"/>
    <mergeCell ref="Q37:Q38"/>
    <mergeCell ref="R37:R38"/>
    <mergeCell ref="S37:S38"/>
    <mergeCell ref="T37:T38"/>
    <mergeCell ref="D37:D38"/>
    <mergeCell ref="E37:E38"/>
    <mergeCell ref="F37:F38"/>
    <mergeCell ref="G37:G38"/>
    <mergeCell ref="H37:H38"/>
    <mergeCell ref="I37:I38"/>
    <mergeCell ref="AC60:AC62"/>
    <mergeCell ref="D61:D62"/>
    <mergeCell ref="E61:E62"/>
    <mergeCell ref="F61:F62"/>
    <mergeCell ref="G61:G62"/>
    <mergeCell ref="H61:H62"/>
    <mergeCell ref="I61:I62"/>
    <mergeCell ref="J61:J62"/>
    <mergeCell ref="R61:R62"/>
    <mergeCell ref="S61:S62"/>
    <mergeCell ref="M61:M62"/>
    <mergeCell ref="N61:N62"/>
    <mergeCell ref="AA60:AA62"/>
    <mergeCell ref="AB60:AB62"/>
    <mergeCell ref="J16:J17"/>
    <mergeCell ref="K16:K17"/>
    <mergeCell ref="V61:V62"/>
    <mergeCell ref="W61:W62"/>
    <mergeCell ref="S16:S17"/>
    <mergeCell ref="T16:T17"/>
    <mergeCell ref="H16:H17"/>
    <mergeCell ref="I16:I17"/>
    <mergeCell ref="A60:A62"/>
    <mergeCell ref="C60:C62"/>
    <mergeCell ref="K61:K62"/>
    <mergeCell ref="L61:L62"/>
    <mergeCell ref="H40:H41"/>
    <mergeCell ref="D25:D26"/>
    <mergeCell ref="E25:E26"/>
    <mergeCell ref="F25:F26"/>
    <mergeCell ref="O61:O62"/>
    <mergeCell ref="AC15:AC17"/>
    <mergeCell ref="X60:X62"/>
    <mergeCell ref="Z60:Z62"/>
    <mergeCell ref="P61:P62"/>
    <mergeCell ref="Q61:Q62"/>
    <mergeCell ref="X15:X17"/>
    <mergeCell ref="Z15:Z17"/>
    <mergeCell ref="T61:T62"/>
    <mergeCell ref="U61:U62"/>
    <mergeCell ref="AA15:AA17"/>
    <mergeCell ref="L16:L17"/>
    <mergeCell ref="M16:M17"/>
    <mergeCell ref="N16:N17"/>
    <mergeCell ref="O16:O17"/>
    <mergeCell ref="P16:P17"/>
    <mergeCell ref="Q16:Q17"/>
    <mergeCell ref="R16:R17"/>
    <mergeCell ref="U16:U17"/>
    <mergeCell ref="V16:V17"/>
    <mergeCell ref="AB15:AB17"/>
    <mergeCell ref="AC42:AC44"/>
    <mergeCell ref="D43:D44"/>
    <mergeCell ref="E43:E44"/>
    <mergeCell ref="F43:F44"/>
    <mergeCell ref="G43:G44"/>
    <mergeCell ref="H43:H44"/>
    <mergeCell ref="I43:I44"/>
    <mergeCell ref="J43:J44"/>
    <mergeCell ref="K43:K44"/>
    <mergeCell ref="AB42:AB44"/>
    <mergeCell ref="M43:M44"/>
    <mergeCell ref="N43:N44"/>
    <mergeCell ref="O43:O44"/>
    <mergeCell ref="P43:P44"/>
    <mergeCell ref="Q43:Q44"/>
    <mergeCell ref="R43:R44"/>
    <mergeCell ref="S43:S44"/>
    <mergeCell ref="T43:T44"/>
    <mergeCell ref="AA42:AA44"/>
    <mergeCell ref="A42:A44"/>
    <mergeCell ref="C42:C44"/>
    <mergeCell ref="X42:X44"/>
    <mergeCell ref="Z42:Z44"/>
    <mergeCell ref="U43:U44"/>
    <mergeCell ref="V43:V44"/>
    <mergeCell ref="W43:W44"/>
    <mergeCell ref="L43:L44"/>
    <mergeCell ref="A36:A38"/>
    <mergeCell ref="C36:C38"/>
    <mergeCell ref="X36:X38"/>
    <mergeCell ref="J37:J38"/>
    <mergeCell ref="K37:K38"/>
    <mergeCell ref="L37:L38"/>
    <mergeCell ref="M37:M38"/>
    <mergeCell ref="O37:O38"/>
    <mergeCell ref="N37:N38"/>
    <mergeCell ref="P37:P38"/>
    <mergeCell ref="AA36:AA38"/>
    <mergeCell ref="A39:A41"/>
    <mergeCell ref="C39:C41"/>
    <mergeCell ref="I40:I41"/>
    <mergeCell ref="J40:J41"/>
    <mergeCell ref="K40:K41"/>
    <mergeCell ref="L40:L41"/>
    <mergeCell ref="D40:D41"/>
    <mergeCell ref="E40:E41"/>
    <mergeCell ref="F40:F41"/>
    <mergeCell ref="G40:G41"/>
    <mergeCell ref="AC30:AC32"/>
    <mergeCell ref="D31:D32"/>
    <mergeCell ref="E31:E32"/>
    <mergeCell ref="F31:F32"/>
    <mergeCell ref="G31:G32"/>
    <mergeCell ref="H31:H32"/>
    <mergeCell ref="P31:P32"/>
    <mergeCell ref="Q31:Q32"/>
    <mergeCell ref="R31:R32"/>
    <mergeCell ref="S31:S32"/>
    <mergeCell ref="T31:T32"/>
    <mergeCell ref="U31:U32"/>
    <mergeCell ref="V31:V32"/>
    <mergeCell ref="W31:W32"/>
    <mergeCell ref="S3:S4"/>
    <mergeCell ref="T3:T4"/>
    <mergeCell ref="U3:U4"/>
    <mergeCell ref="V3:V4"/>
    <mergeCell ref="W3:W4"/>
    <mergeCell ref="W16:W17"/>
    <mergeCell ref="A30:A32"/>
    <mergeCell ref="C30:C32"/>
    <mergeCell ref="I31:I32"/>
    <mergeCell ref="J31:J32"/>
    <mergeCell ref="K31:K32"/>
    <mergeCell ref="L31:L32"/>
    <mergeCell ref="M31:M32"/>
    <mergeCell ref="N31:N32"/>
    <mergeCell ref="O31:O32"/>
    <mergeCell ref="A15:A17"/>
    <mergeCell ref="C15:C17"/>
    <mergeCell ref="A24:A26"/>
    <mergeCell ref="C24:C26"/>
    <mergeCell ref="I25:I26"/>
    <mergeCell ref="J25:J26"/>
    <mergeCell ref="D16:D17"/>
    <mergeCell ref="E16:E17"/>
    <mergeCell ref="F16:F17"/>
    <mergeCell ref="G16:G17"/>
    <mergeCell ref="A6:A8"/>
    <mergeCell ref="A1:AC1"/>
    <mergeCell ref="A2:A5"/>
    <mergeCell ref="B2:B5"/>
    <mergeCell ref="C2:C5"/>
    <mergeCell ref="X2:X5"/>
    <mergeCell ref="Z2:Z5"/>
    <mergeCell ref="AA2:AA5"/>
    <mergeCell ref="AB2:AB5"/>
    <mergeCell ref="AC2:AC5"/>
    <mergeCell ref="D3:D4"/>
    <mergeCell ref="E3:E4"/>
    <mergeCell ref="F3:F4"/>
    <mergeCell ref="G3:G4"/>
    <mergeCell ref="H3:H4"/>
    <mergeCell ref="I3:I4"/>
    <mergeCell ref="P3:P4"/>
    <mergeCell ref="Q3:Q4"/>
    <mergeCell ref="R3:R4"/>
    <mergeCell ref="J3:J4"/>
    <mergeCell ref="K3:K4"/>
    <mergeCell ref="L3:L4"/>
    <mergeCell ref="M3:M4"/>
    <mergeCell ref="N3:N4"/>
    <mergeCell ref="O3:O4"/>
  </mergeCells>
  <conditionalFormatting sqref="AB30 AB42 AB15 AB60 AB36 AB39 AB24 AB48 AB6 AB12 AB9 AB18 AB54 AB21 AB51 AB57 AB45 AB27 AB33">
    <cfRule type="cellIs" dxfId="124" priority="17" stopIfTrue="1" operator="between">
      <formula>1</formula>
      <formula>3</formula>
    </cfRule>
  </conditionalFormatting>
  <conditionalFormatting sqref="D31:W32 D43:W44 D16:W17 D61:W62 D37:W38 D40:W41 D25:W26 D49:W50 D13:W14 D10:W11 D19:W20 D55:W56 D22:W23 D52:W53 D58:W59 D46:W47 D28:W29 D34:W35 D7:W8 C33:C62 C6:C29">
    <cfRule type="containsText" dxfId="123" priority="16" stopIfTrue="1" operator="containsText" text="NEPRAVDA">
      <formula>NOT(ISERROR(SEARCH("NEPRAVDA",C6)))</formula>
    </cfRule>
  </conditionalFormatting>
  <conditionalFormatting sqref="C6:C62">
    <cfRule type="containsText" dxfId="122" priority="11" stopIfTrue="1" operator="containsText" text="SV">
      <formula>NOT(ISERROR(SEARCH("SV",C6)))</formula>
    </cfRule>
    <cfRule type="containsText" dxfId="121" priority="12" stopIfTrue="1" operator="containsText" text="S ">
      <formula>NOT(ISERROR(SEARCH("S ",C6)))</formula>
    </cfRule>
    <cfRule type="containsText" dxfId="120" priority="13" stopIfTrue="1" operator="containsText" text="ZV">
      <formula>NOT(ISERROR(SEARCH("ZV",C6)))</formula>
    </cfRule>
    <cfRule type="containsText" dxfId="110" priority="14" stopIfTrue="1" operator="containsText" text="Z ">
      <formula>NOT(ISERROR(SEARCH("Z ",C6)))</formula>
    </cfRule>
    <cfRule type="containsText" dxfId="109" priority="15" stopIfTrue="1" operator="containsText" text="MV">
      <formula>NOT(ISERROR(SEARCH("MV",C6)))</formula>
    </cfRule>
  </conditionalFormatting>
  <conditionalFormatting sqref="C30:C32">
    <cfRule type="containsText" dxfId="119" priority="10" stopIfTrue="1" operator="containsText" text="NEPRAVDA">
      <formula>NOT(ISERROR(SEARCH("NEPRAVDA",C30)))</formula>
    </cfRule>
  </conditionalFormatting>
  <conditionalFormatting sqref="AB24">
    <cfRule type="expression" dxfId="118" priority="9" stopIfTrue="1">
      <formula>"E23=NEPRAVDA"</formula>
    </cfRule>
  </conditionalFormatting>
  <conditionalFormatting sqref="AB30 AB42 AB15 AB60 AB36 AB39 AB24 AB48 AB6 AB12 AB9 AB18 AB54 AB21 AB51 AB57 AB45 AB27 AB33">
    <cfRule type="expression" dxfId="117" priority="8">
      <formula>C6="SV"</formula>
    </cfRule>
  </conditionalFormatting>
  <conditionalFormatting sqref="AB6:AB62">
    <cfRule type="expression" dxfId="116" priority="7">
      <formula>C6="S "</formula>
    </cfRule>
  </conditionalFormatting>
  <conditionalFormatting sqref="AB6:AB62">
    <cfRule type="expression" dxfId="115" priority="3">
      <formula>C6="ZV"</formula>
    </cfRule>
    <cfRule type="expression" dxfId="114" priority="4">
      <formula>C6="Z "</formula>
    </cfRule>
    <cfRule type="expression" dxfId="113" priority="5">
      <formula>C6="MV"</formula>
    </cfRule>
    <cfRule type="expression" dxfId="108" priority="6">
      <formula>C6="M "</formula>
    </cfRule>
  </conditionalFormatting>
  <conditionalFormatting sqref="C6:C62">
    <cfRule type="containsText" dxfId="112" priority="2" stopIfTrue="1" operator="containsText" text="M ">
      <formula>NOT(ISERROR(SEARCH("M ",C6)))</formula>
    </cfRule>
  </conditionalFormatting>
  <conditionalFormatting sqref="AB6:AB62">
    <cfRule type="expression" dxfId="111" priority="1" stopIfTrue="1">
      <formula>X6=0</formula>
    </cfRule>
  </conditionalFormatting>
  <printOptions horizontalCentered="1"/>
  <pageMargins left="0.19685039370078741" right="0.19685039370078741" top="0.39370078740157483" bottom="0.39370078740157483" header="0.51181102362204722" footer="0.51181102362204722"/>
  <pageSetup paperSize="8" scale="2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zoomScale="60" zoomScaleNormal="60" workbookViewId="0">
      <pane xSplit="1" ySplit="5" topLeftCell="B6" activePane="bottomRight" state="frozen"/>
      <selection pane="topRight" activeCell="B1" sqref="B1"/>
      <selection pane="bottomLeft" activeCell="A6" sqref="A6"/>
      <selection pane="bottomRight" activeCell="B22" sqref="B22"/>
    </sheetView>
  </sheetViews>
  <sheetFormatPr defaultRowHeight="12.75" x14ac:dyDescent="0.2"/>
  <cols>
    <col min="1" max="1" width="12.5703125" style="1" customWidth="1"/>
    <col min="2" max="2" width="44.28515625" style="1" customWidth="1"/>
    <col min="3" max="3" width="12" style="1" customWidth="1"/>
    <col min="4" max="4" width="25.42578125" style="1" customWidth="1"/>
    <col min="5" max="5" width="10.7109375" style="1" customWidth="1"/>
    <col min="6" max="6" width="11.5703125" style="1" customWidth="1"/>
    <col min="7" max="7" width="12.7109375" style="1" customWidth="1"/>
    <col min="8" max="8" width="11.28515625" style="1" customWidth="1"/>
    <col min="9" max="14" width="10.7109375" style="1" customWidth="1"/>
    <col min="15" max="15" width="11.7109375" style="1" customWidth="1"/>
    <col min="16" max="16" width="10.7109375" style="1" customWidth="1"/>
    <col min="17" max="17" width="9" style="1" customWidth="1"/>
    <col min="18" max="18" width="8.28515625" style="1" customWidth="1"/>
    <col min="19" max="24" width="10.7109375" style="1" customWidth="1"/>
    <col min="25" max="25" width="12.85546875" style="1" customWidth="1"/>
    <col min="26" max="26" width="10.5703125" style="1" bestFit="1" customWidth="1"/>
    <col min="27" max="27" width="16.5703125" style="1" bestFit="1" customWidth="1"/>
    <col min="28" max="28" width="22.7109375" style="1" customWidth="1"/>
    <col min="29" max="29" width="17.7109375" style="1" customWidth="1"/>
    <col min="30" max="30" width="14.5703125" style="1" customWidth="1"/>
    <col min="31" max="31" width="12.28515625" style="1" customWidth="1"/>
    <col min="32" max="16384" width="9.140625" style="1"/>
  </cols>
  <sheetData>
    <row r="1" spans="1:31" ht="61.5" customHeight="1" thickBot="1" x14ac:dyDescent="0.25">
      <c r="A1" s="118" t="s">
        <v>216</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20"/>
    </row>
    <row r="2" spans="1:31" ht="39" customHeight="1" x14ac:dyDescent="0.2">
      <c r="A2" s="135" t="s">
        <v>215</v>
      </c>
      <c r="B2" s="112" t="s">
        <v>2</v>
      </c>
      <c r="C2" s="138" t="s">
        <v>214</v>
      </c>
      <c r="D2" s="115" t="s">
        <v>5</v>
      </c>
      <c r="E2" s="4" t="s">
        <v>6</v>
      </c>
      <c r="F2" s="5" t="s">
        <v>7</v>
      </c>
      <c r="G2" s="5" t="s">
        <v>8</v>
      </c>
      <c r="H2" s="5" t="s">
        <v>9</v>
      </c>
      <c r="I2" s="5" t="s">
        <v>10</v>
      </c>
      <c r="J2" s="5" t="s">
        <v>11</v>
      </c>
      <c r="K2" s="5" t="s">
        <v>12</v>
      </c>
      <c r="L2" s="5" t="s">
        <v>13</v>
      </c>
      <c r="M2" s="5" t="s">
        <v>14</v>
      </c>
      <c r="N2" s="5" t="s">
        <v>15</v>
      </c>
      <c r="O2" s="5" t="s">
        <v>16</v>
      </c>
      <c r="P2" s="5" t="s">
        <v>17</v>
      </c>
      <c r="Q2" s="5" t="s">
        <v>18</v>
      </c>
      <c r="R2" s="5" t="s">
        <v>19</v>
      </c>
      <c r="S2" s="5" t="s">
        <v>20</v>
      </c>
      <c r="T2" s="5" t="s">
        <v>21</v>
      </c>
      <c r="U2" s="5" t="s">
        <v>22</v>
      </c>
      <c r="V2" s="5" t="s">
        <v>23</v>
      </c>
      <c r="W2" s="5" t="s">
        <v>24</v>
      </c>
      <c r="X2" s="6" t="s">
        <v>25</v>
      </c>
      <c r="Y2" s="95" t="s">
        <v>26</v>
      </c>
      <c r="Z2" s="73" t="s">
        <v>213</v>
      </c>
      <c r="AA2" s="73" t="s">
        <v>27</v>
      </c>
      <c r="AB2" s="76" t="s">
        <v>212</v>
      </c>
      <c r="AC2" s="141" t="s">
        <v>29</v>
      </c>
      <c r="AD2" s="133" t="s">
        <v>1</v>
      </c>
    </row>
    <row r="3" spans="1:31" ht="39" customHeight="1" x14ac:dyDescent="0.2">
      <c r="A3" s="136"/>
      <c r="B3" s="113"/>
      <c r="C3" s="139"/>
      <c r="D3" s="116"/>
      <c r="E3" s="82" t="s">
        <v>211</v>
      </c>
      <c r="F3" s="84" t="s">
        <v>210</v>
      </c>
      <c r="G3" s="66" t="s">
        <v>209</v>
      </c>
      <c r="H3" s="66" t="s">
        <v>208</v>
      </c>
      <c r="I3" s="66" t="s">
        <v>207</v>
      </c>
      <c r="J3" s="66" t="s">
        <v>206</v>
      </c>
      <c r="K3" s="66" t="s">
        <v>205</v>
      </c>
      <c r="L3" s="66" t="s">
        <v>37</v>
      </c>
      <c r="M3" s="66" t="s">
        <v>204</v>
      </c>
      <c r="N3" s="66" t="s">
        <v>203</v>
      </c>
      <c r="O3" s="66" t="s">
        <v>202</v>
      </c>
      <c r="P3" s="66" t="s">
        <v>201</v>
      </c>
      <c r="Q3" s="66" t="s">
        <v>200</v>
      </c>
      <c r="R3" s="66" t="s">
        <v>199</v>
      </c>
      <c r="S3" s="66" t="s">
        <v>198</v>
      </c>
      <c r="T3" s="66" t="s">
        <v>197</v>
      </c>
      <c r="U3" s="66" t="s">
        <v>196</v>
      </c>
      <c r="V3" s="66" t="s">
        <v>195</v>
      </c>
      <c r="W3" s="66" t="s">
        <v>194</v>
      </c>
      <c r="X3" s="66" t="s">
        <v>193</v>
      </c>
      <c r="Y3" s="96"/>
      <c r="Z3" s="74"/>
      <c r="AA3" s="74"/>
      <c r="AB3" s="77"/>
      <c r="AC3" s="142"/>
      <c r="AD3" s="134"/>
    </row>
    <row r="4" spans="1:31" ht="39" customHeight="1" thickBot="1" x14ac:dyDescent="0.25">
      <c r="A4" s="136"/>
      <c r="B4" s="113"/>
      <c r="C4" s="139"/>
      <c r="D4" s="116"/>
      <c r="E4" s="83"/>
      <c r="F4" s="85"/>
      <c r="G4" s="67"/>
      <c r="H4" s="67"/>
      <c r="I4" s="67"/>
      <c r="J4" s="67"/>
      <c r="K4" s="67"/>
      <c r="L4" s="67"/>
      <c r="M4" s="67"/>
      <c r="N4" s="67"/>
      <c r="O4" s="67"/>
      <c r="P4" s="67"/>
      <c r="Q4" s="67"/>
      <c r="R4" s="67"/>
      <c r="S4" s="67"/>
      <c r="T4" s="67"/>
      <c r="U4" s="67"/>
      <c r="V4" s="67"/>
      <c r="W4" s="67"/>
      <c r="X4" s="67"/>
      <c r="Y4" s="96"/>
      <c r="Z4" s="74"/>
      <c r="AA4" s="74"/>
      <c r="AB4" s="77"/>
      <c r="AC4" s="142"/>
      <c r="AD4" s="134"/>
    </row>
    <row r="5" spans="1:31" ht="39" customHeight="1" thickBot="1" x14ac:dyDescent="0.25">
      <c r="A5" s="137"/>
      <c r="B5" s="114"/>
      <c r="C5" s="140"/>
      <c r="D5" s="117"/>
      <c r="E5" s="7">
        <v>10</v>
      </c>
      <c r="F5" s="8">
        <v>20</v>
      </c>
      <c r="G5" s="8">
        <v>21</v>
      </c>
      <c r="H5" s="8">
        <v>30</v>
      </c>
      <c r="I5" s="8">
        <v>31</v>
      </c>
      <c r="J5" s="8">
        <v>32</v>
      </c>
      <c r="K5" s="8">
        <v>40</v>
      </c>
      <c r="L5" s="8">
        <v>41</v>
      </c>
      <c r="M5" s="8">
        <v>50</v>
      </c>
      <c r="N5" s="8">
        <v>51</v>
      </c>
      <c r="O5" s="8">
        <v>52</v>
      </c>
      <c r="P5" s="8">
        <v>60</v>
      </c>
      <c r="Q5" s="8">
        <v>70</v>
      </c>
      <c r="R5" s="8">
        <v>71</v>
      </c>
      <c r="S5" s="8">
        <v>72</v>
      </c>
      <c r="T5" s="9">
        <v>80</v>
      </c>
      <c r="U5" s="9">
        <v>90</v>
      </c>
      <c r="V5" s="9">
        <v>98</v>
      </c>
      <c r="W5" s="9">
        <v>99</v>
      </c>
      <c r="X5" s="10">
        <v>100</v>
      </c>
      <c r="Y5" s="97"/>
      <c r="Z5" s="75"/>
      <c r="AA5" s="75"/>
      <c r="AB5" s="78"/>
      <c r="AC5" s="143"/>
      <c r="AD5" s="134"/>
    </row>
    <row r="6" spans="1:31" ht="30" customHeight="1" x14ac:dyDescent="0.2">
      <c r="A6" s="41">
        <v>1</v>
      </c>
      <c r="B6" s="31" t="s">
        <v>86</v>
      </c>
      <c r="C6" s="30"/>
      <c r="D6" s="144" t="s">
        <v>161</v>
      </c>
      <c r="E6" s="14"/>
      <c r="F6" s="15" t="s">
        <v>53</v>
      </c>
      <c r="G6" s="15" t="s">
        <v>53</v>
      </c>
      <c r="H6" s="15"/>
      <c r="I6" s="15"/>
      <c r="J6" s="15" t="s">
        <v>53</v>
      </c>
      <c r="K6" s="15" t="s">
        <v>53</v>
      </c>
      <c r="L6" s="15" t="s">
        <v>53</v>
      </c>
      <c r="M6" s="15" t="s">
        <v>53</v>
      </c>
      <c r="N6" s="15" t="s">
        <v>53</v>
      </c>
      <c r="O6" s="15"/>
      <c r="P6" s="15" t="s">
        <v>53</v>
      </c>
      <c r="Q6" s="15" t="s">
        <v>53</v>
      </c>
      <c r="R6" s="15" t="s">
        <v>53</v>
      </c>
      <c r="S6" s="15" t="s">
        <v>53</v>
      </c>
      <c r="T6" s="15" t="s">
        <v>53</v>
      </c>
      <c r="U6" s="15"/>
      <c r="V6" s="15" t="s">
        <v>53</v>
      </c>
      <c r="W6" s="15" t="s">
        <v>53</v>
      </c>
      <c r="X6" s="16"/>
      <c r="Y6" s="51">
        <v>14</v>
      </c>
      <c r="Z6" s="54">
        <v>0</v>
      </c>
      <c r="AA6" s="57">
        <v>805</v>
      </c>
      <c r="AB6" s="60">
        <v>0.28993055555555552</v>
      </c>
      <c r="AC6" s="63">
        <v>1</v>
      </c>
      <c r="AD6" s="150">
        <v>4</v>
      </c>
    </row>
    <row r="7" spans="1:31" ht="30" customHeight="1" x14ac:dyDescent="0.2">
      <c r="A7" s="42"/>
      <c r="B7" s="29" t="s">
        <v>88</v>
      </c>
      <c r="C7" s="28"/>
      <c r="D7" s="145"/>
      <c r="E7" s="44" t="b">
        <v>0</v>
      </c>
      <c r="F7" s="37">
        <v>20</v>
      </c>
      <c r="G7" s="37">
        <v>21</v>
      </c>
      <c r="H7" s="37" t="b">
        <v>0</v>
      </c>
      <c r="I7" s="37" t="b">
        <v>0</v>
      </c>
      <c r="J7" s="37">
        <v>32</v>
      </c>
      <c r="K7" s="37">
        <v>40</v>
      </c>
      <c r="L7" s="37">
        <v>41</v>
      </c>
      <c r="M7" s="37">
        <v>50</v>
      </c>
      <c r="N7" s="37">
        <v>51</v>
      </c>
      <c r="O7" s="37" t="b">
        <v>0</v>
      </c>
      <c r="P7" s="37">
        <v>60</v>
      </c>
      <c r="Q7" s="37">
        <v>70</v>
      </c>
      <c r="R7" s="37">
        <v>71</v>
      </c>
      <c r="S7" s="37">
        <v>72</v>
      </c>
      <c r="T7" s="37">
        <v>80</v>
      </c>
      <c r="U7" s="37" t="b">
        <v>0</v>
      </c>
      <c r="V7" s="37">
        <v>98</v>
      </c>
      <c r="W7" s="37">
        <v>99</v>
      </c>
      <c r="X7" s="39" t="b">
        <v>0</v>
      </c>
      <c r="Y7" s="52"/>
      <c r="Z7" s="55"/>
      <c r="AA7" s="58"/>
      <c r="AB7" s="61"/>
      <c r="AC7" s="64"/>
      <c r="AD7" s="151"/>
    </row>
    <row r="8" spans="1:31" ht="30" customHeight="1" thickBot="1" x14ac:dyDescent="0.25">
      <c r="A8" s="43"/>
      <c r="B8" s="27" t="s">
        <v>89</v>
      </c>
      <c r="C8" s="26"/>
      <c r="D8" s="146"/>
      <c r="E8" s="45"/>
      <c r="F8" s="38"/>
      <c r="G8" s="38"/>
      <c r="H8" s="38"/>
      <c r="I8" s="38"/>
      <c r="J8" s="38"/>
      <c r="K8" s="38"/>
      <c r="L8" s="38"/>
      <c r="M8" s="38"/>
      <c r="N8" s="38"/>
      <c r="O8" s="38"/>
      <c r="P8" s="38"/>
      <c r="Q8" s="38"/>
      <c r="R8" s="38"/>
      <c r="S8" s="38"/>
      <c r="T8" s="38"/>
      <c r="U8" s="38"/>
      <c r="V8" s="38"/>
      <c r="W8" s="38"/>
      <c r="X8" s="40"/>
      <c r="Y8" s="53"/>
      <c r="Z8" s="56"/>
      <c r="AA8" s="59"/>
      <c r="AB8" s="62"/>
      <c r="AC8" s="65"/>
      <c r="AD8" s="152"/>
    </row>
    <row r="9" spans="1:31" ht="30" customHeight="1" x14ac:dyDescent="0.2">
      <c r="A9" s="41">
        <v>2</v>
      </c>
      <c r="B9" s="31" t="s">
        <v>192</v>
      </c>
      <c r="C9" s="30"/>
      <c r="D9" s="144" t="s">
        <v>161</v>
      </c>
      <c r="E9" s="14"/>
      <c r="F9" s="15"/>
      <c r="G9" s="15" t="s">
        <v>53</v>
      </c>
      <c r="H9" s="15" t="s">
        <v>53</v>
      </c>
      <c r="I9" s="15" t="s">
        <v>53</v>
      </c>
      <c r="J9" s="15" t="s">
        <v>53</v>
      </c>
      <c r="K9" s="15" t="s">
        <v>53</v>
      </c>
      <c r="L9" s="15" t="s">
        <v>53</v>
      </c>
      <c r="M9" s="15" t="s">
        <v>53</v>
      </c>
      <c r="N9" s="15" t="s">
        <v>53</v>
      </c>
      <c r="O9" s="15"/>
      <c r="P9" s="15"/>
      <c r="Q9" s="15" t="s">
        <v>53</v>
      </c>
      <c r="R9" s="15" t="s">
        <v>53</v>
      </c>
      <c r="S9" s="15"/>
      <c r="T9" s="15" t="s">
        <v>53</v>
      </c>
      <c r="U9" s="15"/>
      <c r="V9" s="15" t="s">
        <v>53</v>
      </c>
      <c r="W9" s="15" t="s">
        <v>53</v>
      </c>
      <c r="X9" s="16"/>
      <c r="Y9" s="51">
        <v>13</v>
      </c>
      <c r="Z9" s="54">
        <v>4</v>
      </c>
      <c r="AA9" s="57">
        <v>710</v>
      </c>
      <c r="AB9" s="60">
        <v>0.29247685185185185</v>
      </c>
      <c r="AC9" s="63">
        <v>2</v>
      </c>
      <c r="AD9" s="150">
        <v>11</v>
      </c>
    </row>
    <row r="10" spans="1:31" ht="30" customHeight="1" x14ac:dyDescent="0.2">
      <c r="A10" s="42"/>
      <c r="B10" s="29" t="s">
        <v>191</v>
      </c>
      <c r="C10" s="28">
        <v>618</v>
      </c>
      <c r="D10" s="145"/>
      <c r="E10" s="44" t="b">
        <v>0</v>
      </c>
      <c r="F10" s="37" t="b">
        <v>0</v>
      </c>
      <c r="G10" s="37">
        <v>21</v>
      </c>
      <c r="H10" s="37">
        <v>30</v>
      </c>
      <c r="I10" s="37">
        <v>31</v>
      </c>
      <c r="J10" s="37">
        <v>32</v>
      </c>
      <c r="K10" s="37">
        <v>40</v>
      </c>
      <c r="L10" s="37">
        <v>41</v>
      </c>
      <c r="M10" s="37">
        <v>50</v>
      </c>
      <c r="N10" s="37">
        <v>51</v>
      </c>
      <c r="O10" s="37" t="b">
        <v>0</v>
      </c>
      <c r="P10" s="37" t="b">
        <v>0</v>
      </c>
      <c r="Q10" s="37">
        <v>70</v>
      </c>
      <c r="R10" s="37">
        <v>71</v>
      </c>
      <c r="S10" s="37" t="b">
        <v>0</v>
      </c>
      <c r="T10" s="37">
        <v>80</v>
      </c>
      <c r="U10" s="37" t="b">
        <v>0</v>
      </c>
      <c r="V10" s="37">
        <v>98</v>
      </c>
      <c r="W10" s="37">
        <v>99</v>
      </c>
      <c r="X10" s="39" t="b">
        <v>0</v>
      </c>
      <c r="Y10" s="52"/>
      <c r="Z10" s="55"/>
      <c r="AA10" s="58"/>
      <c r="AB10" s="61"/>
      <c r="AC10" s="64"/>
      <c r="AD10" s="151"/>
    </row>
    <row r="11" spans="1:31" ht="30" customHeight="1" thickBot="1" x14ac:dyDescent="0.25">
      <c r="A11" s="43"/>
      <c r="B11" s="27" t="s">
        <v>190</v>
      </c>
      <c r="C11" s="26"/>
      <c r="D11" s="146"/>
      <c r="E11" s="45"/>
      <c r="F11" s="38"/>
      <c r="G11" s="38"/>
      <c r="H11" s="38"/>
      <c r="I11" s="38"/>
      <c r="J11" s="38"/>
      <c r="K11" s="38"/>
      <c r="L11" s="38"/>
      <c r="M11" s="38"/>
      <c r="N11" s="38"/>
      <c r="O11" s="38"/>
      <c r="P11" s="38"/>
      <c r="Q11" s="38"/>
      <c r="R11" s="38"/>
      <c r="S11" s="38"/>
      <c r="T11" s="38"/>
      <c r="U11" s="38"/>
      <c r="V11" s="38"/>
      <c r="W11" s="38"/>
      <c r="X11" s="40"/>
      <c r="Y11" s="53"/>
      <c r="Z11" s="56"/>
      <c r="AA11" s="59"/>
      <c r="AB11" s="62"/>
      <c r="AC11" s="65"/>
      <c r="AD11" s="152"/>
    </row>
    <row r="12" spans="1:31" ht="30" customHeight="1" x14ac:dyDescent="0.2">
      <c r="A12" s="41">
        <v>3</v>
      </c>
      <c r="B12" s="31" t="s">
        <v>189</v>
      </c>
      <c r="C12" s="30"/>
      <c r="D12" s="144" t="s">
        <v>161</v>
      </c>
      <c r="E12" s="14"/>
      <c r="F12" s="15" t="s">
        <v>53</v>
      </c>
      <c r="G12" s="15" t="s">
        <v>53</v>
      </c>
      <c r="H12" s="15"/>
      <c r="I12" s="15" t="s">
        <v>53</v>
      </c>
      <c r="J12" s="15" t="s">
        <v>53</v>
      </c>
      <c r="K12" s="15"/>
      <c r="L12" s="15" t="s">
        <v>53</v>
      </c>
      <c r="M12" s="15" t="s">
        <v>53</v>
      </c>
      <c r="N12" s="15"/>
      <c r="O12" s="15"/>
      <c r="P12" s="15" t="s">
        <v>53</v>
      </c>
      <c r="Q12" s="15" t="s">
        <v>53</v>
      </c>
      <c r="R12" s="15" t="s">
        <v>53</v>
      </c>
      <c r="S12" s="15" t="s">
        <v>53</v>
      </c>
      <c r="T12" s="15" t="s">
        <v>53</v>
      </c>
      <c r="U12" s="15"/>
      <c r="V12" s="15" t="s">
        <v>53</v>
      </c>
      <c r="W12" s="15"/>
      <c r="X12" s="16"/>
      <c r="Y12" s="51">
        <v>12</v>
      </c>
      <c r="Z12" s="54">
        <v>0</v>
      </c>
      <c r="AA12" s="57">
        <v>646</v>
      </c>
      <c r="AB12" s="147">
        <v>0.27208333333333334</v>
      </c>
      <c r="AC12" s="63">
        <v>3</v>
      </c>
      <c r="AD12" s="150">
        <v>9</v>
      </c>
    </row>
    <row r="13" spans="1:31" ht="30" customHeight="1" x14ac:dyDescent="0.2">
      <c r="A13" s="42"/>
      <c r="B13" s="29" t="s">
        <v>188</v>
      </c>
      <c r="C13" s="28">
        <v>704</v>
      </c>
      <c r="D13" s="145"/>
      <c r="E13" s="44" t="b">
        <v>0</v>
      </c>
      <c r="F13" s="37">
        <v>20</v>
      </c>
      <c r="G13" s="37">
        <v>21</v>
      </c>
      <c r="H13" s="37" t="b">
        <v>0</v>
      </c>
      <c r="I13" s="37">
        <v>31</v>
      </c>
      <c r="J13" s="37">
        <v>32</v>
      </c>
      <c r="K13" s="37" t="b">
        <v>0</v>
      </c>
      <c r="L13" s="37">
        <v>41</v>
      </c>
      <c r="M13" s="37">
        <v>50</v>
      </c>
      <c r="N13" s="37" t="b">
        <v>0</v>
      </c>
      <c r="O13" s="37" t="b">
        <v>0</v>
      </c>
      <c r="P13" s="37">
        <v>60</v>
      </c>
      <c r="Q13" s="37">
        <v>70</v>
      </c>
      <c r="R13" s="37">
        <v>71</v>
      </c>
      <c r="S13" s="37">
        <v>72</v>
      </c>
      <c r="T13" s="37">
        <v>80</v>
      </c>
      <c r="U13" s="37" t="b">
        <v>0</v>
      </c>
      <c r="V13" s="37">
        <v>98</v>
      </c>
      <c r="W13" s="37" t="b">
        <v>0</v>
      </c>
      <c r="X13" s="39" t="b">
        <v>0</v>
      </c>
      <c r="Y13" s="52"/>
      <c r="Z13" s="55"/>
      <c r="AA13" s="58"/>
      <c r="AB13" s="148"/>
      <c r="AC13" s="64"/>
      <c r="AD13" s="151"/>
    </row>
    <row r="14" spans="1:31" ht="30" customHeight="1" thickBot="1" x14ac:dyDescent="0.25">
      <c r="A14" s="43"/>
      <c r="B14" s="27" t="s">
        <v>187</v>
      </c>
      <c r="C14" s="26">
        <v>707</v>
      </c>
      <c r="D14" s="146"/>
      <c r="E14" s="45"/>
      <c r="F14" s="38"/>
      <c r="G14" s="38"/>
      <c r="H14" s="38"/>
      <c r="I14" s="38"/>
      <c r="J14" s="38"/>
      <c r="K14" s="38"/>
      <c r="L14" s="38"/>
      <c r="M14" s="38"/>
      <c r="N14" s="38"/>
      <c r="O14" s="38"/>
      <c r="P14" s="38"/>
      <c r="Q14" s="38"/>
      <c r="R14" s="38"/>
      <c r="S14" s="38"/>
      <c r="T14" s="38"/>
      <c r="U14" s="38"/>
      <c r="V14" s="38"/>
      <c r="W14" s="38"/>
      <c r="X14" s="40"/>
      <c r="Y14" s="53"/>
      <c r="Z14" s="56"/>
      <c r="AA14" s="59"/>
      <c r="AB14" s="149"/>
      <c r="AC14" s="65"/>
      <c r="AD14" s="152"/>
    </row>
    <row r="15" spans="1:31" ht="30" customHeight="1" x14ac:dyDescent="0.2">
      <c r="A15" s="41">
        <v>4</v>
      </c>
      <c r="B15" s="31" t="s">
        <v>186</v>
      </c>
      <c r="C15" s="30"/>
      <c r="D15" s="144" t="s">
        <v>161</v>
      </c>
      <c r="E15" s="14"/>
      <c r="F15" s="15"/>
      <c r="G15" s="15"/>
      <c r="H15" s="15" t="s">
        <v>53</v>
      </c>
      <c r="I15" s="15" t="s">
        <v>53</v>
      </c>
      <c r="J15" s="15" t="s">
        <v>53</v>
      </c>
      <c r="K15" s="15" t="s">
        <v>53</v>
      </c>
      <c r="L15" s="15" t="s">
        <v>53</v>
      </c>
      <c r="M15" s="15" t="s">
        <v>53</v>
      </c>
      <c r="N15" s="15"/>
      <c r="O15" s="15" t="s">
        <v>53</v>
      </c>
      <c r="P15" s="15"/>
      <c r="Q15" s="15" t="s">
        <v>53</v>
      </c>
      <c r="R15" s="15"/>
      <c r="S15" s="15"/>
      <c r="T15" s="15" t="s">
        <v>53</v>
      </c>
      <c r="U15" s="15"/>
      <c r="V15" s="15" t="s">
        <v>53</v>
      </c>
      <c r="W15" s="15" t="s">
        <v>53</v>
      </c>
      <c r="X15" s="16"/>
      <c r="Y15" s="51">
        <v>11</v>
      </c>
      <c r="Z15" s="54">
        <v>0</v>
      </c>
      <c r="AA15" s="57">
        <v>623</v>
      </c>
      <c r="AB15" s="147">
        <v>0.28206018518518516</v>
      </c>
      <c r="AC15" s="63">
        <v>4</v>
      </c>
      <c r="AD15" s="150">
        <v>1</v>
      </c>
    </row>
    <row r="16" spans="1:31" ht="30" customHeight="1" x14ac:dyDescent="0.2">
      <c r="A16" s="42"/>
      <c r="B16" s="29" t="s">
        <v>185</v>
      </c>
      <c r="C16" s="28">
        <v>598</v>
      </c>
      <c r="D16" s="145"/>
      <c r="E16" s="44" t="b">
        <v>0</v>
      </c>
      <c r="F16" s="37" t="b">
        <v>0</v>
      </c>
      <c r="G16" s="37" t="b">
        <v>0</v>
      </c>
      <c r="H16" s="37">
        <v>30</v>
      </c>
      <c r="I16" s="37">
        <v>31</v>
      </c>
      <c r="J16" s="37">
        <v>32</v>
      </c>
      <c r="K16" s="37">
        <v>40</v>
      </c>
      <c r="L16" s="37">
        <v>41</v>
      </c>
      <c r="M16" s="37">
        <v>50</v>
      </c>
      <c r="N16" s="37" t="b">
        <v>0</v>
      </c>
      <c r="O16" s="37">
        <v>52</v>
      </c>
      <c r="P16" s="37" t="b">
        <v>0</v>
      </c>
      <c r="Q16" s="37">
        <v>70</v>
      </c>
      <c r="R16" s="37" t="b">
        <v>0</v>
      </c>
      <c r="S16" s="37" t="b">
        <v>0</v>
      </c>
      <c r="T16" s="37">
        <v>80</v>
      </c>
      <c r="U16" s="37" t="b">
        <v>0</v>
      </c>
      <c r="V16" s="37">
        <v>98</v>
      </c>
      <c r="W16" s="37">
        <v>99</v>
      </c>
      <c r="X16" s="39" t="b">
        <v>0</v>
      </c>
      <c r="Y16" s="52"/>
      <c r="Z16" s="55"/>
      <c r="AA16" s="58"/>
      <c r="AB16" s="148"/>
      <c r="AC16" s="64"/>
      <c r="AD16" s="151"/>
      <c r="AE16" s="1">
        <f>IF(D15="M ",AA15,0)</f>
        <v>0</v>
      </c>
    </row>
    <row r="17" spans="1:31" ht="30" customHeight="1" thickBot="1" x14ac:dyDescent="0.25">
      <c r="A17" s="43"/>
      <c r="B17" s="27" t="s">
        <v>184</v>
      </c>
      <c r="C17" s="26">
        <v>643</v>
      </c>
      <c r="D17" s="146"/>
      <c r="E17" s="45"/>
      <c r="F17" s="38"/>
      <c r="G17" s="38"/>
      <c r="H17" s="38"/>
      <c r="I17" s="38"/>
      <c r="J17" s="38"/>
      <c r="K17" s="38"/>
      <c r="L17" s="38"/>
      <c r="M17" s="38"/>
      <c r="N17" s="38"/>
      <c r="O17" s="38"/>
      <c r="P17" s="38"/>
      <c r="Q17" s="38"/>
      <c r="R17" s="38"/>
      <c r="S17" s="38"/>
      <c r="T17" s="38"/>
      <c r="U17" s="38"/>
      <c r="V17" s="38"/>
      <c r="W17" s="38"/>
      <c r="X17" s="40"/>
      <c r="Y17" s="53"/>
      <c r="Z17" s="56"/>
      <c r="AA17" s="59"/>
      <c r="AB17" s="149"/>
      <c r="AC17" s="65"/>
      <c r="AD17" s="152"/>
    </row>
    <row r="18" spans="1:31" ht="30" customHeight="1" x14ac:dyDescent="0.2">
      <c r="A18" s="41">
        <v>5</v>
      </c>
      <c r="B18" s="31" t="s">
        <v>183</v>
      </c>
      <c r="C18" s="30"/>
      <c r="D18" s="153" t="s">
        <v>182</v>
      </c>
      <c r="E18" s="14"/>
      <c r="F18" s="15"/>
      <c r="G18" s="15"/>
      <c r="H18" s="15" t="s">
        <v>53</v>
      </c>
      <c r="I18" s="15"/>
      <c r="J18" s="15" t="s">
        <v>53</v>
      </c>
      <c r="K18" s="15" t="s">
        <v>53</v>
      </c>
      <c r="L18" s="15" t="s">
        <v>53</v>
      </c>
      <c r="M18" s="15" t="s">
        <v>53</v>
      </c>
      <c r="N18" s="15"/>
      <c r="O18" s="15" t="s">
        <v>53</v>
      </c>
      <c r="P18" s="15"/>
      <c r="Q18" s="15" t="s">
        <v>53</v>
      </c>
      <c r="R18" s="15"/>
      <c r="S18" s="15"/>
      <c r="T18" s="15" t="s">
        <v>53</v>
      </c>
      <c r="U18" s="15"/>
      <c r="V18" s="15" t="s">
        <v>53</v>
      </c>
      <c r="W18" s="15" t="s">
        <v>53</v>
      </c>
      <c r="X18" s="16"/>
      <c r="Y18" s="51">
        <v>10</v>
      </c>
      <c r="Z18" s="54">
        <v>0</v>
      </c>
      <c r="AA18" s="57">
        <v>592</v>
      </c>
      <c r="AB18" s="147">
        <v>0.28060185185185188</v>
      </c>
      <c r="AC18" s="63">
        <v>1</v>
      </c>
      <c r="AD18" s="150">
        <v>6</v>
      </c>
    </row>
    <row r="19" spans="1:31" ht="30" customHeight="1" x14ac:dyDescent="0.2">
      <c r="A19" s="42"/>
      <c r="B19" s="29" t="s">
        <v>181</v>
      </c>
      <c r="C19" s="28">
        <v>369</v>
      </c>
      <c r="D19" s="154"/>
      <c r="E19" s="44" t="b">
        <v>0</v>
      </c>
      <c r="F19" s="37" t="b">
        <v>0</v>
      </c>
      <c r="G19" s="37" t="b">
        <v>0</v>
      </c>
      <c r="H19" s="37">
        <v>30</v>
      </c>
      <c r="I19" s="37" t="b">
        <v>0</v>
      </c>
      <c r="J19" s="37">
        <v>32</v>
      </c>
      <c r="K19" s="37">
        <v>40</v>
      </c>
      <c r="L19" s="37">
        <v>41</v>
      </c>
      <c r="M19" s="37">
        <v>50</v>
      </c>
      <c r="N19" s="37" t="b">
        <v>0</v>
      </c>
      <c r="O19" s="37">
        <v>52</v>
      </c>
      <c r="P19" s="37" t="b">
        <v>0</v>
      </c>
      <c r="Q19" s="37">
        <v>70</v>
      </c>
      <c r="R19" s="37" t="b">
        <v>0</v>
      </c>
      <c r="S19" s="37" t="b">
        <v>0</v>
      </c>
      <c r="T19" s="37">
        <v>80</v>
      </c>
      <c r="U19" s="37" t="b">
        <v>0</v>
      </c>
      <c r="V19" s="37">
        <v>98</v>
      </c>
      <c r="W19" s="37">
        <v>99</v>
      </c>
      <c r="X19" s="39" t="b">
        <v>0</v>
      </c>
      <c r="Y19" s="52"/>
      <c r="Z19" s="55"/>
      <c r="AA19" s="58"/>
      <c r="AB19" s="148"/>
      <c r="AC19" s="64"/>
      <c r="AD19" s="151"/>
    </row>
    <row r="20" spans="1:31" ht="30" customHeight="1" thickBot="1" x14ac:dyDescent="0.25">
      <c r="A20" s="43"/>
      <c r="B20" s="27" t="s">
        <v>180</v>
      </c>
      <c r="C20" s="26">
        <v>617</v>
      </c>
      <c r="D20" s="155"/>
      <c r="E20" s="45"/>
      <c r="F20" s="38"/>
      <c r="G20" s="38"/>
      <c r="H20" s="38"/>
      <c r="I20" s="38"/>
      <c r="J20" s="38"/>
      <c r="K20" s="38"/>
      <c r="L20" s="38"/>
      <c r="M20" s="38"/>
      <c r="N20" s="38"/>
      <c r="O20" s="38"/>
      <c r="P20" s="38"/>
      <c r="Q20" s="38"/>
      <c r="R20" s="38"/>
      <c r="S20" s="38"/>
      <c r="T20" s="38"/>
      <c r="U20" s="38"/>
      <c r="V20" s="38"/>
      <c r="W20" s="38"/>
      <c r="X20" s="40"/>
      <c r="Y20" s="53"/>
      <c r="Z20" s="56"/>
      <c r="AA20" s="59"/>
      <c r="AB20" s="149"/>
      <c r="AC20" s="65"/>
      <c r="AD20" s="152"/>
    </row>
    <row r="21" spans="1:31" ht="30" customHeight="1" x14ac:dyDescent="0.2">
      <c r="A21" s="41">
        <v>6</v>
      </c>
      <c r="B21" s="31" t="s">
        <v>179</v>
      </c>
      <c r="C21" s="30"/>
      <c r="D21" s="144" t="s">
        <v>161</v>
      </c>
      <c r="E21" s="14"/>
      <c r="F21" s="15"/>
      <c r="G21" s="15"/>
      <c r="H21" s="15" t="s">
        <v>53</v>
      </c>
      <c r="I21" s="15" t="s">
        <v>53</v>
      </c>
      <c r="J21" s="15" t="s">
        <v>53</v>
      </c>
      <c r="K21" s="15" t="s">
        <v>53</v>
      </c>
      <c r="L21" s="15" t="s">
        <v>53</v>
      </c>
      <c r="M21" s="15" t="s">
        <v>53</v>
      </c>
      <c r="N21" s="15"/>
      <c r="O21" s="15"/>
      <c r="P21" s="15"/>
      <c r="Q21" s="15" t="s">
        <v>53</v>
      </c>
      <c r="R21" s="15"/>
      <c r="S21" s="15"/>
      <c r="T21" s="15" t="s">
        <v>53</v>
      </c>
      <c r="U21" s="15"/>
      <c r="V21" s="15" t="s">
        <v>53</v>
      </c>
      <c r="W21" s="15" t="s">
        <v>53</v>
      </c>
      <c r="X21" s="16"/>
      <c r="Y21" s="51">
        <v>10</v>
      </c>
      <c r="Z21" s="54">
        <v>0</v>
      </c>
      <c r="AA21" s="57">
        <v>571</v>
      </c>
      <c r="AB21" s="147">
        <v>0.28924768518518518</v>
      </c>
      <c r="AC21" s="63">
        <v>5</v>
      </c>
      <c r="AD21" s="150">
        <v>13</v>
      </c>
    </row>
    <row r="22" spans="1:31" ht="30" customHeight="1" x14ac:dyDescent="0.2">
      <c r="A22" s="42"/>
      <c r="B22" s="29" t="s">
        <v>178</v>
      </c>
      <c r="C22" s="28">
        <v>73</v>
      </c>
      <c r="D22" s="145"/>
      <c r="E22" s="44" t="b">
        <v>0</v>
      </c>
      <c r="F22" s="37" t="b">
        <v>0</v>
      </c>
      <c r="G22" s="37" t="b">
        <v>0</v>
      </c>
      <c r="H22" s="37">
        <v>30</v>
      </c>
      <c r="I22" s="37">
        <v>31</v>
      </c>
      <c r="J22" s="37">
        <v>32</v>
      </c>
      <c r="K22" s="37">
        <v>40</v>
      </c>
      <c r="L22" s="37">
        <v>41</v>
      </c>
      <c r="M22" s="37">
        <v>50</v>
      </c>
      <c r="N22" s="37" t="b">
        <v>0</v>
      </c>
      <c r="O22" s="37" t="b">
        <v>0</v>
      </c>
      <c r="P22" s="37" t="b">
        <v>0</v>
      </c>
      <c r="Q22" s="37">
        <v>70</v>
      </c>
      <c r="R22" s="37" t="b">
        <v>0</v>
      </c>
      <c r="S22" s="37" t="b">
        <v>0</v>
      </c>
      <c r="T22" s="37">
        <v>80</v>
      </c>
      <c r="U22" s="37" t="b">
        <v>0</v>
      </c>
      <c r="V22" s="37">
        <v>98</v>
      </c>
      <c r="W22" s="37">
        <v>99</v>
      </c>
      <c r="X22" s="39" t="b">
        <v>0</v>
      </c>
      <c r="Y22" s="52"/>
      <c r="Z22" s="55"/>
      <c r="AA22" s="58"/>
      <c r="AB22" s="148"/>
      <c r="AC22" s="64"/>
      <c r="AD22" s="151"/>
    </row>
    <row r="23" spans="1:31" ht="30" customHeight="1" thickBot="1" x14ac:dyDescent="0.25">
      <c r="A23" s="43"/>
      <c r="B23" s="27" t="s">
        <v>177</v>
      </c>
      <c r="C23" s="26"/>
      <c r="D23" s="146"/>
      <c r="E23" s="45"/>
      <c r="F23" s="38"/>
      <c r="G23" s="38"/>
      <c r="H23" s="38"/>
      <c r="I23" s="38"/>
      <c r="J23" s="38"/>
      <c r="K23" s="38"/>
      <c r="L23" s="38"/>
      <c r="M23" s="38"/>
      <c r="N23" s="38"/>
      <c r="O23" s="38"/>
      <c r="P23" s="38"/>
      <c r="Q23" s="38"/>
      <c r="R23" s="38"/>
      <c r="S23" s="38"/>
      <c r="T23" s="38"/>
      <c r="U23" s="38"/>
      <c r="V23" s="38"/>
      <c r="W23" s="38"/>
      <c r="X23" s="40"/>
      <c r="Y23" s="53"/>
      <c r="Z23" s="56"/>
      <c r="AA23" s="59"/>
      <c r="AB23" s="149"/>
      <c r="AC23" s="65"/>
      <c r="AD23" s="152"/>
    </row>
    <row r="24" spans="1:31" ht="30" customHeight="1" x14ac:dyDescent="0.2">
      <c r="A24" s="41">
        <v>7</v>
      </c>
      <c r="B24" s="31" t="s">
        <v>176</v>
      </c>
      <c r="C24" s="30"/>
      <c r="D24" s="159" t="s">
        <v>164</v>
      </c>
      <c r="E24" s="14"/>
      <c r="F24" s="15"/>
      <c r="G24" s="15"/>
      <c r="H24" s="15" t="s">
        <v>53</v>
      </c>
      <c r="I24" s="15"/>
      <c r="J24" s="15" t="s">
        <v>53</v>
      </c>
      <c r="K24" s="15" t="s">
        <v>53</v>
      </c>
      <c r="L24" s="15" t="s">
        <v>53</v>
      </c>
      <c r="M24" s="15" t="s">
        <v>53</v>
      </c>
      <c r="N24" s="15"/>
      <c r="O24" s="15"/>
      <c r="P24" s="15"/>
      <c r="Q24" s="15" t="s">
        <v>53</v>
      </c>
      <c r="R24" s="15"/>
      <c r="S24" s="15"/>
      <c r="T24" s="15" t="s">
        <v>53</v>
      </c>
      <c r="U24" s="15"/>
      <c r="V24" s="15" t="s">
        <v>53</v>
      </c>
      <c r="W24" s="15" t="s">
        <v>53</v>
      </c>
      <c r="X24" s="16"/>
      <c r="Y24" s="51">
        <v>9</v>
      </c>
      <c r="Z24" s="54">
        <v>0</v>
      </c>
      <c r="AA24" s="57">
        <v>540</v>
      </c>
      <c r="AB24" s="147">
        <v>0.28673611111111114</v>
      </c>
      <c r="AC24" s="63">
        <v>1</v>
      </c>
      <c r="AD24" s="150">
        <v>10</v>
      </c>
    </row>
    <row r="25" spans="1:31" ht="30" customHeight="1" x14ac:dyDescent="0.2">
      <c r="A25" s="42"/>
      <c r="B25" s="29" t="s">
        <v>175</v>
      </c>
      <c r="C25" s="28">
        <v>263</v>
      </c>
      <c r="D25" s="160"/>
      <c r="E25" s="44" t="b">
        <v>0</v>
      </c>
      <c r="F25" s="37" t="b">
        <v>0</v>
      </c>
      <c r="G25" s="37" t="b">
        <v>0</v>
      </c>
      <c r="H25" s="37">
        <v>30</v>
      </c>
      <c r="I25" s="37" t="b">
        <v>0</v>
      </c>
      <c r="J25" s="37">
        <v>32</v>
      </c>
      <c r="K25" s="37">
        <v>40</v>
      </c>
      <c r="L25" s="37">
        <v>41</v>
      </c>
      <c r="M25" s="37">
        <v>50</v>
      </c>
      <c r="N25" s="37" t="b">
        <v>0</v>
      </c>
      <c r="O25" s="37" t="b">
        <v>0</v>
      </c>
      <c r="P25" s="37" t="b">
        <v>0</v>
      </c>
      <c r="Q25" s="37">
        <v>70</v>
      </c>
      <c r="R25" s="37" t="b">
        <v>0</v>
      </c>
      <c r="S25" s="37" t="b">
        <v>0</v>
      </c>
      <c r="T25" s="37">
        <v>80</v>
      </c>
      <c r="U25" s="37" t="b">
        <v>0</v>
      </c>
      <c r="V25" s="37">
        <v>98</v>
      </c>
      <c r="W25" s="37">
        <v>99</v>
      </c>
      <c r="X25" s="39" t="b">
        <v>0</v>
      </c>
      <c r="Y25" s="52"/>
      <c r="Z25" s="55"/>
      <c r="AA25" s="58"/>
      <c r="AB25" s="148"/>
      <c r="AC25" s="64"/>
      <c r="AD25" s="151"/>
    </row>
    <row r="26" spans="1:31" ht="30" customHeight="1" thickBot="1" x14ac:dyDescent="0.25">
      <c r="A26" s="43"/>
      <c r="B26" s="27" t="s">
        <v>174</v>
      </c>
      <c r="C26" s="26">
        <v>717</v>
      </c>
      <c r="D26" s="161"/>
      <c r="E26" s="45"/>
      <c r="F26" s="38"/>
      <c r="G26" s="38"/>
      <c r="H26" s="38"/>
      <c r="I26" s="38"/>
      <c r="J26" s="38"/>
      <c r="K26" s="38"/>
      <c r="L26" s="38"/>
      <c r="M26" s="38"/>
      <c r="N26" s="38"/>
      <c r="O26" s="38"/>
      <c r="P26" s="38"/>
      <c r="Q26" s="38"/>
      <c r="R26" s="38"/>
      <c r="S26" s="38"/>
      <c r="T26" s="38"/>
      <c r="U26" s="38"/>
      <c r="V26" s="38"/>
      <c r="W26" s="38"/>
      <c r="X26" s="40"/>
      <c r="Y26" s="53"/>
      <c r="Z26" s="56"/>
      <c r="AA26" s="59"/>
      <c r="AB26" s="149"/>
      <c r="AC26" s="65"/>
      <c r="AD26" s="152"/>
    </row>
    <row r="27" spans="1:31" ht="30" customHeight="1" x14ac:dyDescent="0.2">
      <c r="A27" s="41">
        <v>8</v>
      </c>
      <c r="B27" s="31" t="s">
        <v>173</v>
      </c>
      <c r="C27" s="30"/>
      <c r="D27" s="156" t="s">
        <v>172</v>
      </c>
      <c r="E27" s="14"/>
      <c r="F27" s="15"/>
      <c r="G27" s="15"/>
      <c r="H27" s="15" t="s">
        <v>53</v>
      </c>
      <c r="I27" s="15" t="s">
        <v>53</v>
      </c>
      <c r="J27" s="15" t="s">
        <v>53</v>
      </c>
      <c r="K27" s="15" t="s">
        <v>53</v>
      </c>
      <c r="L27" s="15"/>
      <c r="M27" s="15" t="s">
        <v>53</v>
      </c>
      <c r="N27" s="15"/>
      <c r="O27" s="15"/>
      <c r="P27" s="15"/>
      <c r="Q27" s="15" t="s">
        <v>53</v>
      </c>
      <c r="R27" s="15"/>
      <c r="S27" s="15"/>
      <c r="T27" s="15" t="s">
        <v>53</v>
      </c>
      <c r="U27" s="15"/>
      <c r="V27" s="15" t="s">
        <v>53</v>
      </c>
      <c r="W27" s="15" t="s">
        <v>53</v>
      </c>
      <c r="X27" s="16"/>
      <c r="Y27" s="51">
        <v>9</v>
      </c>
      <c r="Z27" s="54">
        <v>65</v>
      </c>
      <c r="AA27" s="57">
        <v>465</v>
      </c>
      <c r="AB27" s="147">
        <v>0.30219907407407409</v>
      </c>
      <c r="AC27" s="63">
        <v>1</v>
      </c>
      <c r="AD27" s="150">
        <v>5</v>
      </c>
    </row>
    <row r="28" spans="1:31" ht="30" customHeight="1" x14ac:dyDescent="0.2">
      <c r="A28" s="42"/>
      <c r="B28" s="29" t="s">
        <v>171</v>
      </c>
      <c r="C28" s="28"/>
      <c r="D28" s="157"/>
      <c r="E28" s="44" t="b">
        <v>0</v>
      </c>
      <c r="F28" s="37" t="b">
        <v>0</v>
      </c>
      <c r="G28" s="37" t="b">
        <v>0</v>
      </c>
      <c r="H28" s="37">
        <v>30</v>
      </c>
      <c r="I28" s="37">
        <v>31</v>
      </c>
      <c r="J28" s="37">
        <v>32</v>
      </c>
      <c r="K28" s="37">
        <v>40</v>
      </c>
      <c r="L28" s="37" t="b">
        <v>0</v>
      </c>
      <c r="M28" s="37">
        <v>50</v>
      </c>
      <c r="N28" s="37" t="b">
        <v>0</v>
      </c>
      <c r="O28" s="37" t="b">
        <v>0</v>
      </c>
      <c r="P28" s="37" t="b">
        <v>0</v>
      </c>
      <c r="Q28" s="37">
        <v>70</v>
      </c>
      <c r="R28" s="37" t="b">
        <v>0</v>
      </c>
      <c r="S28" s="37" t="b">
        <v>0</v>
      </c>
      <c r="T28" s="37">
        <v>80</v>
      </c>
      <c r="U28" s="37" t="b">
        <v>0</v>
      </c>
      <c r="V28" s="37">
        <v>98</v>
      </c>
      <c r="W28" s="37">
        <v>99</v>
      </c>
      <c r="X28" s="39" t="b">
        <v>0</v>
      </c>
      <c r="Y28" s="52"/>
      <c r="Z28" s="55"/>
      <c r="AA28" s="58"/>
      <c r="AB28" s="148"/>
      <c r="AC28" s="64"/>
      <c r="AD28" s="151"/>
    </row>
    <row r="29" spans="1:31" ht="30" customHeight="1" thickBot="1" x14ac:dyDescent="0.25">
      <c r="A29" s="43"/>
      <c r="B29" s="27" t="s">
        <v>170</v>
      </c>
      <c r="C29" s="26">
        <v>44</v>
      </c>
      <c r="D29" s="158"/>
      <c r="E29" s="45"/>
      <c r="F29" s="38"/>
      <c r="G29" s="38"/>
      <c r="H29" s="38"/>
      <c r="I29" s="38"/>
      <c r="J29" s="38"/>
      <c r="K29" s="38"/>
      <c r="L29" s="38"/>
      <c r="M29" s="38"/>
      <c r="N29" s="38"/>
      <c r="O29" s="38"/>
      <c r="P29" s="38"/>
      <c r="Q29" s="38"/>
      <c r="R29" s="38"/>
      <c r="S29" s="38"/>
      <c r="T29" s="38"/>
      <c r="U29" s="38"/>
      <c r="V29" s="38"/>
      <c r="W29" s="38"/>
      <c r="X29" s="40"/>
      <c r="Y29" s="53"/>
      <c r="Z29" s="56"/>
      <c r="AA29" s="59"/>
      <c r="AB29" s="149"/>
      <c r="AC29" s="65"/>
      <c r="AD29" s="152"/>
    </row>
    <row r="30" spans="1:31" ht="30" customHeight="1" x14ac:dyDescent="0.2">
      <c r="A30" s="41">
        <v>9</v>
      </c>
      <c r="B30" s="31" t="s">
        <v>117</v>
      </c>
      <c r="C30" s="30"/>
      <c r="D30" s="100" t="s">
        <v>60</v>
      </c>
      <c r="E30" s="14"/>
      <c r="F30" s="15"/>
      <c r="G30" s="15"/>
      <c r="H30" s="15"/>
      <c r="I30" s="15" t="s">
        <v>53</v>
      </c>
      <c r="J30" s="15" t="s">
        <v>53</v>
      </c>
      <c r="K30" s="15"/>
      <c r="L30" s="15" t="s">
        <v>53</v>
      </c>
      <c r="M30" s="15" t="s">
        <v>53</v>
      </c>
      <c r="N30" s="15"/>
      <c r="O30" s="15" t="s">
        <v>53</v>
      </c>
      <c r="P30" s="15"/>
      <c r="Q30" s="15" t="s">
        <v>53</v>
      </c>
      <c r="R30" s="15"/>
      <c r="S30" s="15"/>
      <c r="T30" s="15" t="s">
        <v>53</v>
      </c>
      <c r="U30" s="15"/>
      <c r="V30" s="15" t="s">
        <v>53</v>
      </c>
      <c r="W30" s="15"/>
      <c r="X30" s="16"/>
      <c r="Y30" s="51">
        <v>8</v>
      </c>
      <c r="Z30" s="54">
        <v>0</v>
      </c>
      <c r="AA30" s="57">
        <v>454</v>
      </c>
      <c r="AB30" s="147">
        <v>0.23586805555555557</v>
      </c>
      <c r="AC30" s="63">
        <v>1</v>
      </c>
      <c r="AD30" s="150">
        <v>2</v>
      </c>
    </row>
    <row r="31" spans="1:31" ht="30" customHeight="1" x14ac:dyDescent="0.2">
      <c r="A31" s="42"/>
      <c r="B31" s="29" t="s">
        <v>119</v>
      </c>
      <c r="C31" s="28"/>
      <c r="D31" s="101"/>
      <c r="E31" s="44" t="b">
        <v>0</v>
      </c>
      <c r="F31" s="37" t="b">
        <v>0</v>
      </c>
      <c r="G31" s="37" t="b">
        <v>0</v>
      </c>
      <c r="H31" s="37" t="b">
        <v>0</v>
      </c>
      <c r="I31" s="37">
        <v>31</v>
      </c>
      <c r="J31" s="37">
        <v>32</v>
      </c>
      <c r="K31" s="37" t="b">
        <v>0</v>
      </c>
      <c r="L31" s="37">
        <v>41</v>
      </c>
      <c r="M31" s="37">
        <v>50</v>
      </c>
      <c r="N31" s="37" t="b">
        <v>0</v>
      </c>
      <c r="O31" s="37">
        <v>52</v>
      </c>
      <c r="P31" s="37" t="b">
        <v>0</v>
      </c>
      <c r="Q31" s="37">
        <v>70</v>
      </c>
      <c r="R31" s="37" t="b">
        <v>0</v>
      </c>
      <c r="S31" s="37" t="b">
        <v>0</v>
      </c>
      <c r="T31" s="37">
        <v>80</v>
      </c>
      <c r="U31" s="37" t="b">
        <v>0</v>
      </c>
      <c r="V31" s="37">
        <v>98</v>
      </c>
      <c r="W31" s="37" t="b">
        <v>0</v>
      </c>
      <c r="X31" s="39" t="b">
        <v>0</v>
      </c>
      <c r="Y31" s="52"/>
      <c r="Z31" s="55"/>
      <c r="AA31" s="58"/>
      <c r="AB31" s="148"/>
      <c r="AC31" s="64"/>
      <c r="AD31" s="151"/>
      <c r="AE31" s="1">
        <f>IF(D30="M ",AA30,0)</f>
        <v>0</v>
      </c>
    </row>
    <row r="32" spans="1:31" ht="30" customHeight="1" thickBot="1" x14ac:dyDescent="0.25">
      <c r="A32" s="43"/>
      <c r="B32" s="27" t="s">
        <v>119</v>
      </c>
      <c r="C32" s="26"/>
      <c r="D32" s="102"/>
      <c r="E32" s="45"/>
      <c r="F32" s="38"/>
      <c r="G32" s="38"/>
      <c r="H32" s="38"/>
      <c r="I32" s="38"/>
      <c r="J32" s="38"/>
      <c r="K32" s="38"/>
      <c r="L32" s="38"/>
      <c r="M32" s="38"/>
      <c r="N32" s="38"/>
      <c r="O32" s="38"/>
      <c r="P32" s="38"/>
      <c r="Q32" s="38"/>
      <c r="R32" s="38"/>
      <c r="S32" s="38"/>
      <c r="T32" s="38"/>
      <c r="U32" s="38"/>
      <c r="V32" s="38"/>
      <c r="W32" s="38"/>
      <c r="X32" s="40"/>
      <c r="Y32" s="53"/>
      <c r="Z32" s="56"/>
      <c r="AA32" s="59"/>
      <c r="AB32" s="149"/>
      <c r="AC32" s="65"/>
      <c r="AD32" s="152"/>
    </row>
    <row r="33" spans="1:31" ht="30" customHeight="1" x14ac:dyDescent="0.2">
      <c r="A33" s="41">
        <v>10</v>
      </c>
      <c r="B33" s="31" t="s">
        <v>169</v>
      </c>
      <c r="C33" s="30"/>
      <c r="D33" s="165" t="s">
        <v>168</v>
      </c>
      <c r="E33" s="14"/>
      <c r="F33" s="15"/>
      <c r="G33" s="15"/>
      <c r="H33" s="15"/>
      <c r="I33" s="15" t="s">
        <v>53</v>
      </c>
      <c r="J33" s="15" t="s">
        <v>53</v>
      </c>
      <c r="K33" s="15"/>
      <c r="L33" s="15" t="s">
        <v>53</v>
      </c>
      <c r="M33" s="15" t="s">
        <v>53</v>
      </c>
      <c r="N33" s="15"/>
      <c r="O33" s="15" t="s">
        <v>53</v>
      </c>
      <c r="P33" s="15"/>
      <c r="Q33" s="15" t="s">
        <v>53</v>
      </c>
      <c r="R33" s="15"/>
      <c r="S33" s="15"/>
      <c r="T33" s="15" t="s">
        <v>53</v>
      </c>
      <c r="U33" s="15"/>
      <c r="V33" s="15" t="s">
        <v>53</v>
      </c>
      <c r="W33" s="15"/>
      <c r="X33" s="16"/>
      <c r="Y33" s="51">
        <v>8</v>
      </c>
      <c r="Z33" s="54">
        <v>0</v>
      </c>
      <c r="AA33" s="57">
        <v>454</v>
      </c>
      <c r="AB33" s="147">
        <v>0.26856481481481481</v>
      </c>
      <c r="AC33" s="63">
        <v>3</v>
      </c>
      <c r="AD33" s="150">
        <v>14</v>
      </c>
    </row>
    <row r="34" spans="1:31" ht="30" customHeight="1" x14ac:dyDescent="0.2">
      <c r="A34" s="42"/>
      <c r="B34" s="29" t="s">
        <v>167</v>
      </c>
      <c r="C34" s="28">
        <v>574</v>
      </c>
      <c r="D34" s="166"/>
      <c r="E34" s="44" t="b">
        <v>0</v>
      </c>
      <c r="F34" s="37" t="b">
        <v>0</v>
      </c>
      <c r="G34" s="37" t="b">
        <v>0</v>
      </c>
      <c r="H34" s="37" t="b">
        <v>0</v>
      </c>
      <c r="I34" s="37">
        <v>31</v>
      </c>
      <c r="J34" s="37">
        <v>32</v>
      </c>
      <c r="K34" s="37" t="b">
        <v>0</v>
      </c>
      <c r="L34" s="37">
        <v>41</v>
      </c>
      <c r="M34" s="37">
        <v>50</v>
      </c>
      <c r="N34" s="37" t="b">
        <v>0</v>
      </c>
      <c r="O34" s="37">
        <v>52</v>
      </c>
      <c r="P34" s="37" t="b">
        <v>0</v>
      </c>
      <c r="Q34" s="37">
        <v>70</v>
      </c>
      <c r="R34" s="37" t="b">
        <v>0</v>
      </c>
      <c r="S34" s="37" t="b">
        <v>0</v>
      </c>
      <c r="T34" s="37">
        <v>80</v>
      </c>
      <c r="U34" s="37" t="b">
        <v>0</v>
      </c>
      <c r="V34" s="37">
        <v>98</v>
      </c>
      <c r="W34" s="37" t="b">
        <v>0</v>
      </c>
      <c r="X34" s="39" t="b">
        <v>0</v>
      </c>
      <c r="Y34" s="52"/>
      <c r="Z34" s="55"/>
      <c r="AA34" s="58"/>
      <c r="AB34" s="148"/>
      <c r="AC34" s="64"/>
      <c r="AD34" s="151"/>
      <c r="AE34" s="1">
        <f>IF(D6="M ",AA6,0)</f>
        <v>0</v>
      </c>
    </row>
    <row r="35" spans="1:31" ht="30" customHeight="1" thickBot="1" x14ac:dyDescent="0.25">
      <c r="A35" s="43"/>
      <c r="B35" s="27" t="s">
        <v>166</v>
      </c>
      <c r="C35" s="26"/>
      <c r="D35" s="167"/>
      <c r="E35" s="45"/>
      <c r="F35" s="38"/>
      <c r="G35" s="38"/>
      <c r="H35" s="38"/>
      <c r="I35" s="38"/>
      <c r="J35" s="38"/>
      <c r="K35" s="38"/>
      <c r="L35" s="38"/>
      <c r="M35" s="38"/>
      <c r="N35" s="38"/>
      <c r="O35" s="38"/>
      <c r="P35" s="38"/>
      <c r="Q35" s="38"/>
      <c r="R35" s="38"/>
      <c r="S35" s="38"/>
      <c r="T35" s="38"/>
      <c r="U35" s="38"/>
      <c r="V35" s="38"/>
      <c r="W35" s="38"/>
      <c r="X35" s="40"/>
      <c r="Y35" s="53"/>
      <c r="Z35" s="56"/>
      <c r="AA35" s="59"/>
      <c r="AB35" s="149"/>
      <c r="AC35" s="65"/>
      <c r="AD35" s="152"/>
    </row>
    <row r="36" spans="1:31" ht="30" customHeight="1" x14ac:dyDescent="0.2">
      <c r="A36" s="41">
        <v>11</v>
      </c>
      <c r="B36" s="31" t="s">
        <v>165</v>
      </c>
      <c r="C36" s="30"/>
      <c r="D36" s="159" t="s">
        <v>164</v>
      </c>
      <c r="E36" s="14"/>
      <c r="F36" s="15"/>
      <c r="G36" s="15"/>
      <c r="H36" s="15"/>
      <c r="I36" s="15"/>
      <c r="J36" s="15" t="s">
        <v>53</v>
      </c>
      <c r="K36" s="15"/>
      <c r="L36" s="15"/>
      <c r="M36" s="15" t="s">
        <v>53</v>
      </c>
      <c r="N36" s="15"/>
      <c r="O36" s="15"/>
      <c r="P36" s="15"/>
      <c r="Q36" s="15" t="s">
        <v>53</v>
      </c>
      <c r="R36" s="15"/>
      <c r="S36" s="15"/>
      <c r="T36" s="15" t="s">
        <v>53</v>
      </c>
      <c r="U36" s="15"/>
      <c r="V36" s="15" t="s">
        <v>53</v>
      </c>
      <c r="W36" s="15"/>
      <c r="X36" s="16"/>
      <c r="Y36" s="51">
        <v>5</v>
      </c>
      <c r="Z36" s="54">
        <v>0</v>
      </c>
      <c r="AA36" s="57">
        <v>330</v>
      </c>
      <c r="AB36" s="147">
        <v>0.24278935185185188</v>
      </c>
      <c r="AC36" s="63">
        <v>2</v>
      </c>
      <c r="AD36" s="150">
        <v>7</v>
      </c>
    </row>
    <row r="37" spans="1:31" ht="30" customHeight="1" x14ac:dyDescent="0.2">
      <c r="A37" s="42"/>
      <c r="B37" s="29" t="s">
        <v>163</v>
      </c>
      <c r="C37" s="28"/>
      <c r="D37" s="160"/>
      <c r="E37" s="44" t="b">
        <v>0</v>
      </c>
      <c r="F37" s="37" t="b">
        <v>0</v>
      </c>
      <c r="G37" s="37" t="b">
        <v>0</v>
      </c>
      <c r="H37" s="37" t="b">
        <v>0</v>
      </c>
      <c r="I37" s="37" t="b">
        <v>0</v>
      </c>
      <c r="J37" s="37">
        <v>32</v>
      </c>
      <c r="K37" s="37" t="b">
        <v>0</v>
      </c>
      <c r="L37" s="37" t="b">
        <v>0</v>
      </c>
      <c r="M37" s="37">
        <v>50</v>
      </c>
      <c r="N37" s="37" t="b">
        <v>0</v>
      </c>
      <c r="O37" s="37" t="b">
        <v>0</v>
      </c>
      <c r="P37" s="37" t="b">
        <v>0</v>
      </c>
      <c r="Q37" s="37">
        <v>70</v>
      </c>
      <c r="R37" s="37" t="b">
        <v>0</v>
      </c>
      <c r="S37" s="37" t="b">
        <v>0</v>
      </c>
      <c r="T37" s="37">
        <v>80</v>
      </c>
      <c r="U37" s="37" t="b">
        <v>0</v>
      </c>
      <c r="V37" s="37">
        <v>98</v>
      </c>
      <c r="W37" s="37" t="b">
        <v>0</v>
      </c>
      <c r="X37" s="39" t="b">
        <v>0</v>
      </c>
      <c r="Y37" s="52"/>
      <c r="Z37" s="55"/>
      <c r="AA37" s="58"/>
      <c r="AB37" s="148"/>
      <c r="AC37" s="64"/>
      <c r="AD37" s="151"/>
      <c r="AE37" s="1">
        <f>IF(D18="M ",AA18,0)</f>
        <v>0</v>
      </c>
    </row>
    <row r="38" spans="1:31" ht="30" customHeight="1" thickBot="1" x14ac:dyDescent="0.25">
      <c r="A38" s="43"/>
      <c r="B38" s="27" t="s">
        <v>126</v>
      </c>
      <c r="C38" s="26"/>
      <c r="D38" s="161"/>
      <c r="E38" s="45"/>
      <c r="F38" s="38"/>
      <c r="G38" s="38"/>
      <c r="H38" s="38"/>
      <c r="I38" s="38"/>
      <c r="J38" s="38"/>
      <c r="K38" s="38"/>
      <c r="L38" s="38"/>
      <c r="M38" s="38"/>
      <c r="N38" s="38"/>
      <c r="O38" s="38"/>
      <c r="P38" s="38"/>
      <c r="Q38" s="38"/>
      <c r="R38" s="38"/>
      <c r="S38" s="38"/>
      <c r="T38" s="38"/>
      <c r="U38" s="38"/>
      <c r="V38" s="38"/>
      <c r="W38" s="38"/>
      <c r="X38" s="40"/>
      <c r="Y38" s="53"/>
      <c r="Z38" s="56"/>
      <c r="AA38" s="59"/>
      <c r="AB38" s="149"/>
      <c r="AC38" s="65"/>
      <c r="AD38" s="152"/>
    </row>
    <row r="39" spans="1:31" ht="30" customHeight="1" x14ac:dyDescent="0.2">
      <c r="A39" s="41">
        <v>12</v>
      </c>
      <c r="B39" s="31" t="s">
        <v>162</v>
      </c>
      <c r="C39" s="30"/>
      <c r="D39" s="144" t="s">
        <v>161</v>
      </c>
      <c r="E39" s="14"/>
      <c r="F39" s="15"/>
      <c r="G39" s="15"/>
      <c r="H39" s="15"/>
      <c r="I39" s="15" t="s">
        <v>53</v>
      </c>
      <c r="J39" s="15"/>
      <c r="K39" s="15"/>
      <c r="L39" s="15" t="s">
        <v>53</v>
      </c>
      <c r="M39" s="15" t="s">
        <v>53</v>
      </c>
      <c r="N39" s="15"/>
      <c r="O39" s="15"/>
      <c r="P39" s="15"/>
      <c r="Q39" s="15"/>
      <c r="R39" s="15"/>
      <c r="S39" s="15"/>
      <c r="T39" s="15" t="s">
        <v>53</v>
      </c>
      <c r="U39" s="15"/>
      <c r="V39" s="15"/>
      <c r="W39" s="15"/>
      <c r="X39" s="16"/>
      <c r="Y39" s="51">
        <v>4</v>
      </c>
      <c r="Z39" s="54">
        <v>0</v>
      </c>
      <c r="AA39" s="57">
        <v>202</v>
      </c>
      <c r="AB39" s="147">
        <v>0.19097222222222221</v>
      </c>
      <c r="AC39" s="63">
        <v>6</v>
      </c>
      <c r="AD39" s="150">
        <v>12</v>
      </c>
    </row>
    <row r="40" spans="1:31" ht="30" customHeight="1" x14ac:dyDescent="0.2">
      <c r="A40" s="42"/>
      <c r="B40" s="29" t="s">
        <v>122</v>
      </c>
      <c r="C40" s="28"/>
      <c r="D40" s="145"/>
      <c r="E40" s="44" t="b">
        <v>0</v>
      </c>
      <c r="F40" s="37" t="b">
        <v>0</v>
      </c>
      <c r="G40" s="37" t="b">
        <v>0</v>
      </c>
      <c r="H40" s="37" t="b">
        <v>0</v>
      </c>
      <c r="I40" s="37">
        <v>31</v>
      </c>
      <c r="J40" s="37" t="b">
        <v>0</v>
      </c>
      <c r="K40" s="37" t="b">
        <v>0</v>
      </c>
      <c r="L40" s="37">
        <v>41</v>
      </c>
      <c r="M40" s="37">
        <v>50</v>
      </c>
      <c r="N40" s="37" t="b">
        <v>0</v>
      </c>
      <c r="O40" s="37" t="b">
        <v>0</v>
      </c>
      <c r="P40" s="37" t="b">
        <v>0</v>
      </c>
      <c r="Q40" s="37" t="b">
        <v>0</v>
      </c>
      <c r="R40" s="37" t="b">
        <v>0</v>
      </c>
      <c r="S40" s="37" t="b">
        <v>0</v>
      </c>
      <c r="T40" s="37">
        <v>80</v>
      </c>
      <c r="U40" s="37" t="b">
        <v>0</v>
      </c>
      <c r="V40" s="37" t="b">
        <v>0</v>
      </c>
      <c r="W40" s="37" t="b">
        <v>0</v>
      </c>
      <c r="X40" s="39" t="b">
        <v>0</v>
      </c>
      <c r="Y40" s="52"/>
      <c r="Z40" s="55"/>
      <c r="AA40" s="58"/>
      <c r="AB40" s="148"/>
      <c r="AC40" s="64"/>
      <c r="AD40" s="151"/>
      <c r="AE40" s="1">
        <f>IF(D36="M ",AA36,0)</f>
        <v>0</v>
      </c>
    </row>
    <row r="41" spans="1:31" ht="30" customHeight="1" thickBot="1" x14ac:dyDescent="0.25">
      <c r="A41" s="43"/>
      <c r="B41" s="27" t="s">
        <v>127</v>
      </c>
      <c r="C41" s="26"/>
      <c r="D41" s="146"/>
      <c r="E41" s="45"/>
      <c r="F41" s="38"/>
      <c r="G41" s="38"/>
      <c r="H41" s="38"/>
      <c r="I41" s="38"/>
      <c r="J41" s="38"/>
      <c r="K41" s="38"/>
      <c r="L41" s="38"/>
      <c r="M41" s="38"/>
      <c r="N41" s="38"/>
      <c r="O41" s="38"/>
      <c r="P41" s="38"/>
      <c r="Q41" s="38"/>
      <c r="R41" s="38"/>
      <c r="S41" s="38"/>
      <c r="T41" s="38"/>
      <c r="U41" s="38"/>
      <c r="V41" s="38"/>
      <c r="W41" s="38"/>
      <c r="X41" s="40"/>
      <c r="Y41" s="53"/>
      <c r="Z41" s="56"/>
      <c r="AA41" s="59"/>
      <c r="AB41" s="149"/>
      <c r="AC41" s="65"/>
      <c r="AD41" s="152"/>
    </row>
    <row r="42" spans="1:31" ht="30" customHeight="1" x14ac:dyDescent="0.2">
      <c r="A42" s="41">
        <v>13</v>
      </c>
      <c r="B42" s="31" t="s">
        <v>160</v>
      </c>
      <c r="C42" s="30"/>
      <c r="D42" s="162" t="s">
        <v>65</v>
      </c>
      <c r="E42" s="14"/>
      <c r="F42" s="15"/>
      <c r="G42" s="15"/>
      <c r="H42" s="15"/>
      <c r="I42" s="15" t="s">
        <v>53</v>
      </c>
      <c r="J42" s="15"/>
      <c r="K42" s="15"/>
      <c r="L42" s="15" t="s">
        <v>53</v>
      </c>
      <c r="M42" s="15" t="s">
        <v>53</v>
      </c>
      <c r="N42" s="15"/>
      <c r="O42" s="15"/>
      <c r="P42" s="15"/>
      <c r="Q42" s="15"/>
      <c r="R42" s="15"/>
      <c r="S42" s="15"/>
      <c r="T42" s="15" t="s">
        <v>53</v>
      </c>
      <c r="U42" s="15"/>
      <c r="V42" s="15"/>
      <c r="W42" s="15"/>
      <c r="X42" s="16"/>
      <c r="Y42" s="51">
        <v>4</v>
      </c>
      <c r="Z42" s="54">
        <v>0</v>
      </c>
      <c r="AA42" s="57">
        <v>202</v>
      </c>
      <c r="AB42" s="147">
        <v>0.26608796296296294</v>
      </c>
      <c r="AC42" s="63">
        <v>1</v>
      </c>
      <c r="AD42" s="150">
        <v>8</v>
      </c>
    </row>
    <row r="43" spans="1:31" ht="30" customHeight="1" x14ac:dyDescent="0.2">
      <c r="A43" s="42"/>
      <c r="B43" s="29" t="s">
        <v>159</v>
      </c>
      <c r="C43" s="28"/>
      <c r="D43" s="163"/>
      <c r="E43" s="44" t="b">
        <v>0</v>
      </c>
      <c r="F43" s="37" t="b">
        <v>0</v>
      </c>
      <c r="G43" s="37" t="b">
        <v>0</v>
      </c>
      <c r="H43" s="37" t="b">
        <v>0</v>
      </c>
      <c r="I43" s="37">
        <v>31</v>
      </c>
      <c r="J43" s="37" t="b">
        <v>0</v>
      </c>
      <c r="K43" s="37" t="b">
        <v>0</v>
      </c>
      <c r="L43" s="37">
        <v>41</v>
      </c>
      <c r="M43" s="37">
        <v>50</v>
      </c>
      <c r="N43" s="37" t="b">
        <v>0</v>
      </c>
      <c r="O43" s="37" t="b">
        <v>0</v>
      </c>
      <c r="P43" s="37" t="b">
        <v>0</v>
      </c>
      <c r="Q43" s="37" t="b">
        <v>0</v>
      </c>
      <c r="R43" s="37" t="b">
        <v>0</v>
      </c>
      <c r="S43" s="37" t="b">
        <v>0</v>
      </c>
      <c r="T43" s="37">
        <v>80</v>
      </c>
      <c r="U43" s="37" t="b">
        <v>0</v>
      </c>
      <c r="V43" s="37" t="b">
        <v>0</v>
      </c>
      <c r="W43" s="37" t="b">
        <v>0</v>
      </c>
      <c r="X43" s="39" t="b">
        <v>0</v>
      </c>
      <c r="Y43" s="52"/>
      <c r="Z43" s="55"/>
      <c r="AA43" s="58"/>
      <c r="AB43" s="148"/>
      <c r="AC43" s="64"/>
      <c r="AD43" s="151"/>
      <c r="AE43" s="1">
        <f>IF(D42="M ",AA42,0)</f>
        <v>0</v>
      </c>
    </row>
    <row r="44" spans="1:31" ht="30" customHeight="1" thickBot="1" x14ac:dyDescent="0.25">
      <c r="A44" s="43"/>
      <c r="B44" s="27" t="s">
        <v>158</v>
      </c>
      <c r="C44" s="26"/>
      <c r="D44" s="164"/>
      <c r="E44" s="45"/>
      <c r="F44" s="38"/>
      <c r="G44" s="38"/>
      <c r="H44" s="38"/>
      <c r="I44" s="38"/>
      <c r="J44" s="38"/>
      <c r="K44" s="38"/>
      <c r="L44" s="38"/>
      <c r="M44" s="38"/>
      <c r="N44" s="38"/>
      <c r="O44" s="38"/>
      <c r="P44" s="38"/>
      <c r="Q44" s="38"/>
      <c r="R44" s="38"/>
      <c r="S44" s="38"/>
      <c r="T44" s="38"/>
      <c r="U44" s="38"/>
      <c r="V44" s="38"/>
      <c r="W44" s="38"/>
      <c r="X44" s="40"/>
      <c r="Y44" s="53"/>
      <c r="Z44" s="56"/>
      <c r="AA44" s="59"/>
      <c r="AB44" s="149"/>
      <c r="AC44" s="65"/>
      <c r="AD44" s="152"/>
    </row>
    <row r="45" spans="1:31" ht="24.95" customHeight="1" x14ac:dyDescent="0.2"/>
  </sheetData>
  <mergeCells count="395">
    <mergeCell ref="A9:A11"/>
    <mergeCell ref="D9:D11"/>
    <mergeCell ref="Y9:Y11"/>
    <mergeCell ref="Z9:Z11"/>
    <mergeCell ref="U10:U11"/>
    <mergeCell ref="V10:V11"/>
    <mergeCell ref="E10:E11"/>
    <mergeCell ref="F10:F11"/>
    <mergeCell ref="G10:G11"/>
    <mergeCell ref="H10:H11"/>
    <mergeCell ref="AC9:AC11"/>
    <mergeCell ref="AD9:AD11"/>
    <mergeCell ref="I10:I11"/>
    <mergeCell ref="J10:J11"/>
    <mergeCell ref="K10:K11"/>
    <mergeCell ref="L10:L11"/>
    <mergeCell ref="M10:M11"/>
    <mergeCell ref="N10:N11"/>
    <mergeCell ref="O10:O11"/>
    <mergeCell ref="AA9:AA11"/>
    <mergeCell ref="P10:P11"/>
    <mergeCell ref="A30:A32"/>
    <mergeCell ref="E31:E32"/>
    <mergeCell ref="F31:F32"/>
    <mergeCell ref="R25:R26"/>
    <mergeCell ref="Q22:Q23"/>
    <mergeCell ref="Q31:Q32"/>
    <mergeCell ref="I31:I32"/>
    <mergeCell ref="N31:N32"/>
    <mergeCell ref="O31:O32"/>
    <mergeCell ref="K31:K32"/>
    <mergeCell ref="T22:T23"/>
    <mergeCell ref="U22:U23"/>
    <mergeCell ref="V22:V23"/>
    <mergeCell ref="W22:W23"/>
    <mergeCell ref="O22:O23"/>
    <mergeCell ref="P22:P23"/>
    <mergeCell ref="N25:N26"/>
    <mergeCell ref="U28:U29"/>
    <mergeCell ref="Y24:Y26"/>
    <mergeCell ref="N28:N29"/>
    <mergeCell ref="O28:O29"/>
    <mergeCell ref="P28:P29"/>
    <mergeCell ref="V28:V29"/>
    <mergeCell ref="Q28:Q29"/>
    <mergeCell ref="R28:R29"/>
    <mergeCell ref="V37:V38"/>
    <mergeCell ref="A21:A23"/>
    <mergeCell ref="D21:D23"/>
    <mergeCell ref="L22:L23"/>
    <mergeCell ref="M22:M23"/>
    <mergeCell ref="N22:N23"/>
    <mergeCell ref="A33:A35"/>
    <mergeCell ref="M31:M32"/>
    <mergeCell ref="O25:O26"/>
    <mergeCell ref="P25:P26"/>
    <mergeCell ref="D33:D35"/>
    <mergeCell ref="E34:E35"/>
    <mergeCell ref="F34:F35"/>
    <mergeCell ref="G34:G35"/>
    <mergeCell ref="D30:D32"/>
    <mergeCell ref="H34:H35"/>
    <mergeCell ref="G31:G32"/>
    <mergeCell ref="H31:H32"/>
    <mergeCell ref="I34:I35"/>
    <mergeCell ref="J34:J35"/>
    <mergeCell ref="K34:K35"/>
    <mergeCell ref="L34:L35"/>
    <mergeCell ref="M34:M35"/>
    <mergeCell ref="N34:N35"/>
    <mergeCell ref="E22:E23"/>
    <mergeCell ref="F22:F23"/>
    <mergeCell ref="G22:G23"/>
    <mergeCell ref="L31:L32"/>
    <mergeCell ref="J31:J32"/>
    <mergeCell ref="T34:T35"/>
    <mergeCell ref="O34:O35"/>
    <mergeCell ref="P34:P35"/>
    <mergeCell ref="Q34:Q35"/>
    <mergeCell ref="R34:R35"/>
    <mergeCell ref="L25:L26"/>
    <mergeCell ref="M25:M26"/>
    <mergeCell ref="H25:H26"/>
    <mergeCell ref="I25:I26"/>
    <mergeCell ref="J25:J26"/>
    <mergeCell ref="K25:K26"/>
    <mergeCell ref="H22:H23"/>
    <mergeCell ref="I22:I23"/>
    <mergeCell ref="J22:J23"/>
    <mergeCell ref="K22:K23"/>
    <mergeCell ref="S13:S14"/>
    <mergeCell ref="H13:H14"/>
    <mergeCell ref="I13:I14"/>
    <mergeCell ref="J13:J14"/>
    <mergeCell ref="M13:M14"/>
    <mergeCell ref="Q19:Q20"/>
    <mergeCell ref="AC12:AC14"/>
    <mergeCell ref="AD12:AD14"/>
    <mergeCell ref="AA12:AA14"/>
    <mergeCell ref="Y12:Y14"/>
    <mergeCell ref="N13:N14"/>
    <mergeCell ref="P13:P14"/>
    <mergeCell ref="O13:O14"/>
    <mergeCell ref="T13:T14"/>
    <mergeCell ref="Z12:Z14"/>
    <mergeCell ref="AB36:AB38"/>
    <mergeCell ref="O37:O38"/>
    <mergeCell ref="P37:P38"/>
    <mergeCell ref="Q37:Q38"/>
    <mergeCell ref="AB33:AB35"/>
    <mergeCell ref="AC33:AC35"/>
    <mergeCell ref="AC36:AC38"/>
    <mergeCell ref="S34:S35"/>
    <mergeCell ref="R37:R38"/>
    <mergeCell ref="S37:S38"/>
    <mergeCell ref="AD33:AD35"/>
    <mergeCell ref="Y33:Y35"/>
    <mergeCell ref="Z33:Z35"/>
    <mergeCell ref="AA33:AA35"/>
    <mergeCell ref="V34:V35"/>
    <mergeCell ref="Z36:Z38"/>
    <mergeCell ref="Y36:Y38"/>
    <mergeCell ref="W37:W38"/>
    <mergeCell ref="X37:X38"/>
    <mergeCell ref="AA36:AA38"/>
    <mergeCell ref="U34:U35"/>
    <mergeCell ref="T37:T38"/>
    <mergeCell ref="I43:I44"/>
    <mergeCell ref="J43:J44"/>
    <mergeCell ref="K43:K44"/>
    <mergeCell ref="L43:L44"/>
    <mergeCell ref="M43:M44"/>
    <mergeCell ref="N43:N44"/>
    <mergeCell ref="O43:O44"/>
    <mergeCell ref="U37:U38"/>
    <mergeCell ref="Q43:Q44"/>
    <mergeCell ref="T43:T44"/>
    <mergeCell ref="U43:U44"/>
    <mergeCell ref="V43:V44"/>
    <mergeCell ref="W43:W44"/>
    <mergeCell ref="R43:R44"/>
    <mergeCell ref="S43:S44"/>
    <mergeCell ref="Y42:Y44"/>
    <mergeCell ref="Z42:Z44"/>
    <mergeCell ref="Z39:Z41"/>
    <mergeCell ref="J40:J41"/>
    <mergeCell ref="K40:K41"/>
    <mergeCell ref="L40:L41"/>
    <mergeCell ref="M40:M41"/>
    <mergeCell ref="N40:N41"/>
    <mergeCell ref="W40:W41"/>
    <mergeCell ref="P43:P44"/>
    <mergeCell ref="O40:O41"/>
    <mergeCell ref="P40:P41"/>
    <mergeCell ref="Q40:Q41"/>
    <mergeCell ref="R40:R41"/>
    <mergeCell ref="S40:S41"/>
    <mergeCell ref="T40:T41"/>
    <mergeCell ref="V40:V41"/>
    <mergeCell ref="AA42:AA44"/>
    <mergeCell ref="AB42:AB44"/>
    <mergeCell ref="AC42:AC44"/>
    <mergeCell ref="AD42:AD44"/>
    <mergeCell ref="Y39:Y41"/>
    <mergeCell ref="X40:X41"/>
    <mergeCell ref="AA39:AA41"/>
    <mergeCell ref="AB39:AB41"/>
    <mergeCell ref="X43:X44"/>
    <mergeCell ref="AC39:AC41"/>
    <mergeCell ref="AD39:AD41"/>
    <mergeCell ref="A42:A44"/>
    <mergeCell ref="D42:D44"/>
    <mergeCell ref="E43:E44"/>
    <mergeCell ref="F43:F44"/>
    <mergeCell ref="G43:G44"/>
    <mergeCell ref="I40:I41"/>
    <mergeCell ref="H43:H44"/>
    <mergeCell ref="U40:U41"/>
    <mergeCell ref="N37:N38"/>
    <mergeCell ref="A36:A38"/>
    <mergeCell ref="D36:D38"/>
    <mergeCell ref="E37:E38"/>
    <mergeCell ref="A39:A41"/>
    <mergeCell ref="D39:D41"/>
    <mergeCell ref="E40:E41"/>
    <mergeCell ref="F40:F41"/>
    <mergeCell ref="G40:G41"/>
    <mergeCell ref="H40:H41"/>
    <mergeCell ref="F37:F38"/>
    <mergeCell ref="I37:I38"/>
    <mergeCell ref="J37:J38"/>
    <mergeCell ref="K37:K38"/>
    <mergeCell ref="L37:L38"/>
    <mergeCell ref="M37:M38"/>
    <mergeCell ref="H37:H38"/>
    <mergeCell ref="G37:G38"/>
    <mergeCell ref="J28:J29"/>
    <mergeCell ref="K28:K29"/>
    <mergeCell ref="L28:L29"/>
    <mergeCell ref="M28:M29"/>
    <mergeCell ref="Z24:Z26"/>
    <mergeCell ref="AA24:AA26"/>
    <mergeCell ref="U25:U26"/>
    <mergeCell ref="V25:V26"/>
    <mergeCell ref="W25:W26"/>
    <mergeCell ref="T25:T26"/>
    <mergeCell ref="S19:S20"/>
    <mergeCell ref="T19:T20"/>
    <mergeCell ref="P31:P32"/>
    <mergeCell ref="H28:H29"/>
    <mergeCell ref="I28:I29"/>
    <mergeCell ref="AD36:AD38"/>
    <mergeCell ref="W34:W35"/>
    <mergeCell ref="X34:X35"/>
    <mergeCell ref="R31:R32"/>
    <mergeCell ref="S31:S32"/>
    <mergeCell ref="U31:U32"/>
    <mergeCell ref="V31:V32"/>
    <mergeCell ref="AB30:AB32"/>
    <mergeCell ref="X31:X32"/>
    <mergeCell ref="S28:S29"/>
    <mergeCell ref="T28:T29"/>
    <mergeCell ref="T31:T32"/>
    <mergeCell ref="W31:W32"/>
    <mergeCell ref="W28:W29"/>
    <mergeCell ref="X28:X29"/>
    <mergeCell ref="V19:V20"/>
    <mergeCell ref="W19:W20"/>
    <mergeCell ref="X25:X26"/>
    <mergeCell ref="Y21:Y23"/>
    <mergeCell ref="U19:U20"/>
    <mergeCell ref="Q25:Q26"/>
    <mergeCell ref="R22:R23"/>
    <mergeCell ref="S22:S23"/>
    <mergeCell ref="S25:S26"/>
    <mergeCell ref="R19:R20"/>
    <mergeCell ref="N19:N20"/>
    <mergeCell ref="H19:H20"/>
    <mergeCell ref="I19:I20"/>
    <mergeCell ref="J19:J20"/>
    <mergeCell ref="K19:K20"/>
    <mergeCell ref="L19:L20"/>
    <mergeCell ref="M19:M20"/>
    <mergeCell ref="O19:O20"/>
    <mergeCell ref="P19:P20"/>
    <mergeCell ref="AD6:AD8"/>
    <mergeCell ref="H7:H8"/>
    <mergeCell ref="I7:I8"/>
    <mergeCell ref="J7:J8"/>
    <mergeCell ref="K7:K8"/>
    <mergeCell ref="L7:L8"/>
    <mergeCell ref="Q7:Q8"/>
    <mergeCell ref="R7:R8"/>
    <mergeCell ref="Z6:Z8"/>
    <mergeCell ref="AA6:AA8"/>
    <mergeCell ref="T7:T8"/>
    <mergeCell ref="U7:U8"/>
    <mergeCell ref="V7:V8"/>
    <mergeCell ref="W7:W8"/>
    <mergeCell ref="X7:X8"/>
    <mergeCell ref="Y6:Y8"/>
    <mergeCell ref="A6:A8"/>
    <mergeCell ref="D6:D8"/>
    <mergeCell ref="E7:E8"/>
    <mergeCell ref="F7:F8"/>
    <mergeCell ref="G7:G8"/>
    <mergeCell ref="M7:M8"/>
    <mergeCell ref="S7:S8"/>
    <mergeCell ref="P7:P8"/>
    <mergeCell ref="O7:O8"/>
    <mergeCell ref="A27:A29"/>
    <mergeCell ref="D27:D29"/>
    <mergeCell ref="E28:E29"/>
    <mergeCell ref="F28:F29"/>
    <mergeCell ref="G28:G29"/>
    <mergeCell ref="A24:A26"/>
    <mergeCell ref="D24:D26"/>
    <mergeCell ref="E25:E26"/>
    <mergeCell ref="F25:F26"/>
    <mergeCell ref="G25:G26"/>
    <mergeCell ref="A18:A20"/>
    <mergeCell ref="D18:D20"/>
    <mergeCell ref="E19:E20"/>
    <mergeCell ref="F19:F20"/>
    <mergeCell ref="G19:G20"/>
    <mergeCell ref="F13:F14"/>
    <mergeCell ref="G13:G14"/>
    <mergeCell ref="A12:A14"/>
    <mergeCell ref="D12:D14"/>
    <mergeCell ref="E13:E14"/>
    <mergeCell ref="Z18:Z20"/>
    <mergeCell ref="AC30:AC32"/>
    <mergeCell ref="AB18:AB20"/>
    <mergeCell ref="AC18:AC20"/>
    <mergeCell ref="Z21:Z23"/>
    <mergeCell ref="X22:X23"/>
    <mergeCell ref="AA21:AA23"/>
    <mergeCell ref="Y30:Y32"/>
    <mergeCell ref="X19:X20"/>
    <mergeCell ref="Y18:Y20"/>
    <mergeCell ref="AD30:AD32"/>
    <mergeCell ref="Y27:Y29"/>
    <mergeCell ref="Z27:Z29"/>
    <mergeCell ref="AA27:AA29"/>
    <mergeCell ref="AB27:AB29"/>
    <mergeCell ref="AC27:AC29"/>
    <mergeCell ref="AD27:AD29"/>
    <mergeCell ref="Z30:Z32"/>
    <mergeCell ref="AA30:AA32"/>
    <mergeCell ref="AD18:AD20"/>
    <mergeCell ref="AA18:AA20"/>
    <mergeCell ref="AC24:AC26"/>
    <mergeCell ref="AD24:AD26"/>
    <mergeCell ref="AB24:AB26"/>
    <mergeCell ref="AB21:AB23"/>
    <mergeCell ref="AC21:AC23"/>
    <mergeCell ref="AD21:AD23"/>
    <mergeCell ref="AD15:AD17"/>
    <mergeCell ref="E16:E17"/>
    <mergeCell ref="F16:F17"/>
    <mergeCell ref="G16:G17"/>
    <mergeCell ref="H16:H17"/>
    <mergeCell ref="I16:I17"/>
    <mergeCell ref="J16:J17"/>
    <mergeCell ref="K16:K17"/>
    <mergeCell ref="Y15:Y17"/>
    <mergeCell ref="Z15:Z17"/>
    <mergeCell ref="AC15:AC17"/>
    <mergeCell ref="W3:W4"/>
    <mergeCell ref="L16:L17"/>
    <mergeCell ref="M16:M17"/>
    <mergeCell ref="N16:N17"/>
    <mergeCell ref="O16:O17"/>
    <mergeCell ref="V16:V17"/>
    <mergeCell ref="AB6:AB8"/>
    <mergeCell ref="AC6:AC8"/>
    <mergeCell ref="N7:N8"/>
    <mergeCell ref="T3:T4"/>
    <mergeCell ref="U3:U4"/>
    <mergeCell ref="V3:V4"/>
    <mergeCell ref="AA15:AA17"/>
    <mergeCell ref="X16:X17"/>
    <mergeCell ref="AB15:AB17"/>
    <mergeCell ref="AB12:AB14"/>
    <mergeCell ref="W10:W11"/>
    <mergeCell ref="X10:X11"/>
    <mergeCell ref="AB9:AB11"/>
    <mergeCell ref="Q10:Q11"/>
    <mergeCell ref="R10:R11"/>
    <mergeCell ref="J3:J4"/>
    <mergeCell ref="W16:W17"/>
    <mergeCell ref="S16:S17"/>
    <mergeCell ref="T16:T17"/>
    <mergeCell ref="U16:U17"/>
    <mergeCell ref="S10:S11"/>
    <mergeCell ref="R3:R4"/>
    <mergeCell ref="S3:S4"/>
    <mergeCell ref="A15:A17"/>
    <mergeCell ref="D15:D17"/>
    <mergeCell ref="P16:P17"/>
    <mergeCell ref="Q16:Q17"/>
    <mergeCell ref="R16:R17"/>
    <mergeCell ref="Q13:Q14"/>
    <mergeCell ref="L13:L14"/>
    <mergeCell ref="K13:K14"/>
    <mergeCell ref="AA2:AA5"/>
    <mergeCell ref="AB2:AB5"/>
    <mergeCell ref="AC2:AC5"/>
    <mergeCell ref="T10:T11"/>
    <mergeCell ref="R13:R14"/>
    <mergeCell ref="U13:U14"/>
    <mergeCell ref="V13:V14"/>
    <mergeCell ref="W13:W14"/>
    <mergeCell ref="X13:X14"/>
    <mergeCell ref="X3:X4"/>
    <mergeCell ref="L3:L4"/>
    <mergeCell ref="M3:M4"/>
    <mergeCell ref="A1:AD1"/>
    <mergeCell ref="A2:A5"/>
    <mergeCell ref="B2:B5"/>
    <mergeCell ref="C2:C5"/>
    <mergeCell ref="D2:D5"/>
    <mergeCell ref="Y2:Y5"/>
    <mergeCell ref="N3:N4"/>
    <mergeCell ref="Z2:Z5"/>
    <mergeCell ref="O3:O4"/>
    <mergeCell ref="P3:P4"/>
    <mergeCell ref="Q3:Q4"/>
    <mergeCell ref="AD2:AD5"/>
    <mergeCell ref="E3:E4"/>
    <mergeCell ref="F3:F4"/>
    <mergeCell ref="G3:G4"/>
    <mergeCell ref="H3:H4"/>
    <mergeCell ref="I3:I4"/>
    <mergeCell ref="K3:K4"/>
  </mergeCells>
  <conditionalFormatting sqref="AC15 AC30 AC6 AC27 AC18 AC36 AC42 AC12 AC24 AC39 AC21 AC33">
    <cfRule type="cellIs" dxfId="107" priority="35" stopIfTrue="1" operator="between">
      <formula>1</formula>
      <formula>3</formula>
    </cfRule>
  </conditionalFormatting>
  <conditionalFormatting sqref="E16:X17 E31:X32 E7:X8 E28:X29 E37:X38 E43:X44 E13:X14 E40:X41 E34:X35 D6:D8 E19:X20 E22:X23 E25:X26 D12:D44">
    <cfRule type="containsText" dxfId="106" priority="34" stopIfTrue="1" operator="containsText" text="NEPRAVDA">
      <formula>NOT(ISERROR(SEARCH("NEPRAVDA",D6)))</formula>
    </cfRule>
  </conditionalFormatting>
  <conditionalFormatting sqref="D6:D8 D12:D44">
    <cfRule type="containsText" dxfId="105" priority="29" stopIfTrue="1" operator="containsText" text="SV">
      <formula>NOT(ISERROR(SEARCH("SV",D6)))</formula>
    </cfRule>
    <cfRule type="containsText" dxfId="104" priority="30" stopIfTrue="1" operator="containsText" text="S ">
      <formula>NOT(ISERROR(SEARCH("S ",D6)))</formula>
    </cfRule>
    <cfRule type="containsText" dxfId="103" priority="31" stopIfTrue="1" operator="containsText" text="ZV">
      <formula>NOT(ISERROR(SEARCH("ZV",D6)))</formula>
    </cfRule>
    <cfRule type="containsText" dxfId="78" priority="32" stopIfTrue="1" operator="containsText" text="Z ">
      <formula>NOT(ISERROR(SEARCH("Z ",D6)))</formula>
    </cfRule>
    <cfRule type="containsText" dxfId="77" priority="33" stopIfTrue="1" operator="containsText" text="MV">
      <formula>NOT(ISERROR(SEARCH("MV",D6)))</formula>
    </cfRule>
  </conditionalFormatting>
  <conditionalFormatting sqref="AC42">
    <cfRule type="expression" dxfId="102" priority="28" stopIfTrue="1">
      <formula>"E23=NEPRAVDA"</formula>
    </cfRule>
  </conditionalFormatting>
  <conditionalFormatting sqref="AC15 AC30 AC6 AC27 AC18 AC36 AC42 AC12 AC24 AC39 AC21 AC33">
    <cfRule type="expression" dxfId="101" priority="27">
      <formula>D6="SV"</formula>
    </cfRule>
  </conditionalFormatting>
  <conditionalFormatting sqref="AC6:AC8 AC12:AC44">
    <cfRule type="expression" dxfId="100" priority="26">
      <formula>D6="S "</formula>
    </cfRule>
  </conditionalFormatting>
  <conditionalFormatting sqref="AC6:AC8 AC12:AC44">
    <cfRule type="expression" dxfId="99" priority="22">
      <formula>D6="ZV"</formula>
    </cfRule>
    <cfRule type="expression" dxfId="98" priority="23">
      <formula>D6="Z "</formula>
    </cfRule>
    <cfRule type="expression" dxfId="97" priority="24">
      <formula>D6="MV"</formula>
    </cfRule>
    <cfRule type="expression" dxfId="76" priority="25">
      <formula>D6="M "</formula>
    </cfRule>
  </conditionalFormatting>
  <conditionalFormatting sqref="D6:D8 D12:D44">
    <cfRule type="containsText" dxfId="96" priority="21" stopIfTrue="1" operator="containsText" text="M ">
      <formula>NOT(ISERROR(SEARCH("M ",D6)))</formula>
    </cfRule>
  </conditionalFormatting>
  <conditionalFormatting sqref="AC6:AC8 AC12:AC44">
    <cfRule type="expression" dxfId="95" priority="20" stopIfTrue="1">
      <formula>Y6=0</formula>
    </cfRule>
  </conditionalFormatting>
  <conditionalFormatting sqref="AD6:AD8 AD12:AD14 AD33:AD44 AD18:AD29">
    <cfRule type="expression" dxfId="94" priority="19" stopIfTrue="1">
      <formula>Y6=0</formula>
    </cfRule>
  </conditionalFormatting>
  <conditionalFormatting sqref="AD6:AD8 AD12:AD14 AD33:AD44 AD18:AD29">
    <cfRule type="cellIs" dxfId="93" priority="18" stopIfTrue="1" operator="between">
      <formula>1</formula>
      <formula>3</formula>
    </cfRule>
  </conditionalFormatting>
  <conditionalFormatting sqref="AC9">
    <cfRule type="cellIs" dxfId="92" priority="17" stopIfTrue="1" operator="between">
      <formula>1</formula>
      <formula>3</formula>
    </cfRule>
  </conditionalFormatting>
  <conditionalFormatting sqref="E10:X11 D9:D11">
    <cfRule type="containsText" dxfId="91" priority="16" stopIfTrue="1" operator="containsText" text="NEPRAVDA">
      <formula>NOT(ISERROR(SEARCH("NEPRAVDA",D9)))</formula>
    </cfRule>
  </conditionalFormatting>
  <conditionalFormatting sqref="D9:D11">
    <cfRule type="containsText" dxfId="90" priority="11" stopIfTrue="1" operator="containsText" text="SV">
      <formula>NOT(ISERROR(SEARCH("SV",D9)))</formula>
    </cfRule>
    <cfRule type="containsText" dxfId="89" priority="12" stopIfTrue="1" operator="containsText" text="S ">
      <formula>NOT(ISERROR(SEARCH("S ",D9)))</formula>
    </cfRule>
    <cfRule type="containsText" dxfId="88" priority="13" stopIfTrue="1" operator="containsText" text="ZV">
      <formula>NOT(ISERROR(SEARCH("ZV",D9)))</formula>
    </cfRule>
    <cfRule type="containsText" dxfId="75" priority="14" stopIfTrue="1" operator="containsText" text="Z ">
      <formula>NOT(ISERROR(SEARCH("Z ",D9)))</formula>
    </cfRule>
    <cfRule type="containsText" dxfId="74" priority="15" stopIfTrue="1" operator="containsText" text="MV">
      <formula>NOT(ISERROR(SEARCH("MV",D9)))</formula>
    </cfRule>
  </conditionalFormatting>
  <conditionalFormatting sqref="AC9">
    <cfRule type="expression" dxfId="87" priority="10">
      <formula>D9="SV"</formula>
    </cfRule>
  </conditionalFormatting>
  <conditionalFormatting sqref="AC9:AC11">
    <cfRule type="expression" dxfId="86" priority="9">
      <formula>D9="S "</formula>
    </cfRule>
  </conditionalFormatting>
  <conditionalFormatting sqref="AC9:AC11">
    <cfRule type="expression" dxfId="85" priority="5">
      <formula>D9="ZV"</formula>
    </cfRule>
    <cfRule type="expression" dxfId="84" priority="6">
      <formula>D9="Z "</formula>
    </cfRule>
    <cfRule type="expression" dxfId="83" priority="7">
      <formula>D9="MV"</formula>
    </cfRule>
    <cfRule type="expression" dxfId="73" priority="8">
      <formula>D9="M "</formula>
    </cfRule>
  </conditionalFormatting>
  <conditionalFormatting sqref="D9:D11">
    <cfRule type="containsText" dxfId="82" priority="4" stopIfTrue="1" operator="containsText" text="M ">
      <formula>NOT(ISERROR(SEARCH("M ",D9)))</formula>
    </cfRule>
  </conditionalFormatting>
  <conditionalFormatting sqref="AC9:AC11">
    <cfRule type="expression" dxfId="81" priority="3" stopIfTrue="1">
      <formula>Y9=0</formula>
    </cfRule>
  </conditionalFormatting>
  <conditionalFormatting sqref="AD9:AD11">
    <cfRule type="expression" dxfId="80" priority="2" stopIfTrue="1">
      <formula>Y9=0</formula>
    </cfRule>
  </conditionalFormatting>
  <conditionalFormatting sqref="AD9:AD11">
    <cfRule type="cellIs" dxfId="79" priority="1" stopIfTrue="1" operator="between">
      <formula>1</formula>
      <formula>3</formula>
    </cfRule>
  </conditionalFormatting>
  <printOptions horizontalCentered="1"/>
  <pageMargins left="0.19685039370078741" right="0.19685039370078741" top="0.39370078740157483" bottom="0.39370078740157483" header="0.51181102362204722" footer="0.51181102362204722"/>
  <pageSetup paperSize="8" scale="2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58"/>
  <sheetViews>
    <sheetView zoomScale="36" zoomScaleNormal="36" workbookViewId="0">
      <pane xSplit="1" ySplit="5" topLeftCell="B6" activePane="bottomRight" state="frozen"/>
      <selection pane="topRight" activeCell="B1" sqref="B1"/>
      <selection pane="bottomLeft" activeCell="A6" sqref="A6"/>
      <selection pane="bottomRight" activeCell="F230" sqref="F230"/>
    </sheetView>
  </sheetViews>
  <sheetFormatPr defaultRowHeight="12.75" x14ac:dyDescent="0.2"/>
  <cols>
    <col min="1" max="1" width="12.5703125" style="1" customWidth="1"/>
    <col min="2" max="2" width="44.28515625" style="1" customWidth="1"/>
    <col min="3" max="3" width="16.28515625" style="25" customWidth="1"/>
    <col min="4" max="4" width="15.140625" style="1" customWidth="1"/>
    <col min="5" max="5" width="35.85546875" style="1" bestFit="1" customWidth="1"/>
    <col min="6" max="6" width="10.7109375" style="1" customWidth="1"/>
    <col min="7" max="7" width="11.5703125" style="1" customWidth="1"/>
    <col min="8" max="8" width="11" style="1" customWidth="1"/>
    <col min="9" max="9" width="11.28515625" style="1" customWidth="1"/>
    <col min="10" max="15" width="10.7109375" style="1" customWidth="1"/>
    <col min="16" max="16" width="11.7109375" style="1" customWidth="1"/>
    <col min="17" max="25" width="10.7109375" style="1" customWidth="1"/>
    <col min="26" max="26" width="12.85546875" style="1" customWidth="1"/>
    <col min="27" max="27" width="16.5703125" style="1" bestFit="1" customWidth="1"/>
    <col min="28" max="28" width="22.7109375" style="1" customWidth="1"/>
    <col min="29" max="29" width="28.28515625" style="1" customWidth="1"/>
    <col min="30" max="30" width="24.85546875" style="1" customWidth="1"/>
    <col min="31" max="31" width="12.28515625" style="1" hidden="1" customWidth="1"/>
    <col min="32" max="36" width="9.140625" style="1" hidden="1" customWidth="1"/>
    <col min="37" max="37" width="17.42578125" style="1" hidden="1" customWidth="1"/>
    <col min="38" max="43" width="11.5703125" style="1" hidden="1" customWidth="1"/>
    <col min="44" max="44" width="21.5703125" style="1" hidden="1" customWidth="1"/>
    <col min="45" max="45" width="9.140625" style="1" hidden="1" customWidth="1"/>
    <col min="46" max="46" width="15.42578125" style="1" hidden="1" customWidth="1"/>
    <col min="47" max="50" width="0" style="1" hidden="1" customWidth="1"/>
    <col min="51" max="16384" width="9.140625" style="1"/>
  </cols>
  <sheetData>
    <row r="1" spans="1:48" ht="61.5" customHeight="1" thickBot="1" x14ac:dyDescent="0.25">
      <c r="A1" s="118"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20"/>
      <c r="AF1" s="2"/>
      <c r="AG1" s="2"/>
      <c r="AH1" s="2"/>
      <c r="AL1" s="3"/>
    </row>
    <row r="2" spans="1:48" ht="39" customHeight="1" x14ac:dyDescent="0.2">
      <c r="A2" s="171" t="s">
        <v>1</v>
      </c>
      <c r="B2" s="112" t="s">
        <v>2</v>
      </c>
      <c r="C2" s="138" t="s">
        <v>3</v>
      </c>
      <c r="D2" s="138" t="s">
        <v>4</v>
      </c>
      <c r="E2" s="115" t="s">
        <v>5</v>
      </c>
      <c r="F2" s="4"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6" t="s">
        <v>25</v>
      </c>
      <c r="Z2" s="95" t="s">
        <v>26</v>
      </c>
      <c r="AA2" s="73" t="s">
        <v>27</v>
      </c>
      <c r="AB2" s="76" t="s">
        <v>28</v>
      </c>
      <c r="AC2" s="79" t="s">
        <v>29</v>
      </c>
      <c r="AD2" s="169" t="s">
        <v>30</v>
      </c>
    </row>
    <row r="3" spans="1:48" ht="39" customHeight="1" x14ac:dyDescent="0.2">
      <c r="A3" s="172"/>
      <c r="B3" s="113"/>
      <c r="C3" s="139"/>
      <c r="D3" s="139"/>
      <c r="E3" s="116"/>
      <c r="F3" s="82" t="s">
        <v>31</v>
      </c>
      <c r="G3" s="84" t="s">
        <v>32</v>
      </c>
      <c r="H3" s="66" t="s">
        <v>33</v>
      </c>
      <c r="I3" s="66" t="s">
        <v>34</v>
      </c>
      <c r="J3" s="66" t="s">
        <v>35</v>
      </c>
      <c r="K3" s="66" t="s">
        <v>36</v>
      </c>
      <c r="L3" s="66" t="s">
        <v>37</v>
      </c>
      <c r="M3" s="66" t="s">
        <v>38</v>
      </c>
      <c r="N3" s="66" t="s">
        <v>39</v>
      </c>
      <c r="O3" s="66" t="s">
        <v>40</v>
      </c>
      <c r="P3" s="66" t="s">
        <v>41</v>
      </c>
      <c r="Q3" s="66" t="s">
        <v>42</v>
      </c>
      <c r="R3" s="66" t="s">
        <v>43</v>
      </c>
      <c r="S3" s="66" t="s">
        <v>44</v>
      </c>
      <c r="T3" s="66" t="s">
        <v>45</v>
      </c>
      <c r="U3" s="66" t="s">
        <v>46</v>
      </c>
      <c r="V3" s="66" t="s">
        <v>47</v>
      </c>
      <c r="W3" s="66" t="s">
        <v>48</v>
      </c>
      <c r="X3" s="66" t="s">
        <v>49</v>
      </c>
      <c r="Y3" s="66" t="s">
        <v>50</v>
      </c>
      <c r="Z3" s="96"/>
      <c r="AA3" s="74"/>
      <c r="AB3" s="77"/>
      <c r="AC3" s="80"/>
      <c r="AD3" s="170"/>
    </row>
    <row r="4" spans="1:48" ht="39" customHeight="1" thickBot="1" x14ac:dyDescent="0.25">
      <c r="A4" s="172"/>
      <c r="B4" s="113"/>
      <c r="C4" s="139"/>
      <c r="D4" s="139"/>
      <c r="E4" s="116"/>
      <c r="F4" s="83"/>
      <c r="G4" s="85"/>
      <c r="H4" s="67"/>
      <c r="I4" s="67"/>
      <c r="J4" s="67"/>
      <c r="K4" s="67"/>
      <c r="L4" s="67"/>
      <c r="M4" s="67"/>
      <c r="N4" s="67"/>
      <c r="O4" s="67"/>
      <c r="P4" s="67"/>
      <c r="Q4" s="67"/>
      <c r="R4" s="67"/>
      <c r="S4" s="67"/>
      <c r="T4" s="67"/>
      <c r="U4" s="67"/>
      <c r="V4" s="67"/>
      <c r="W4" s="67"/>
      <c r="X4" s="67"/>
      <c r="Y4" s="67"/>
      <c r="Z4" s="96"/>
      <c r="AA4" s="74"/>
      <c r="AB4" s="77"/>
      <c r="AC4" s="80"/>
      <c r="AD4" s="170"/>
    </row>
    <row r="5" spans="1:48" ht="39" customHeight="1" thickBot="1" x14ac:dyDescent="0.25">
      <c r="A5" s="173"/>
      <c r="B5" s="114"/>
      <c r="C5" s="140"/>
      <c r="D5" s="140"/>
      <c r="E5" s="117"/>
      <c r="F5" s="7">
        <v>60</v>
      </c>
      <c r="G5" s="8">
        <v>100</v>
      </c>
      <c r="H5" s="8">
        <v>80</v>
      </c>
      <c r="I5" s="8">
        <v>100</v>
      </c>
      <c r="J5" s="8">
        <v>10</v>
      </c>
      <c r="K5" s="8">
        <v>70</v>
      </c>
      <c r="L5" s="8">
        <v>40</v>
      </c>
      <c r="M5" s="8">
        <v>60</v>
      </c>
      <c r="N5" s="8">
        <v>50</v>
      </c>
      <c r="O5" s="8">
        <v>50</v>
      </c>
      <c r="P5" s="8">
        <v>90</v>
      </c>
      <c r="Q5" s="8">
        <v>30</v>
      </c>
      <c r="R5" s="8">
        <v>10</v>
      </c>
      <c r="S5" s="8">
        <v>70</v>
      </c>
      <c r="T5" s="8">
        <v>40</v>
      </c>
      <c r="U5" s="9">
        <v>50</v>
      </c>
      <c r="V5" s="9">
        <v>20</v>
      </c>
      <c r="W5" s="9">
        <v>50</v>
      </c>
      <c r="X5" s="9">
        <v>90</v>
      </c>
      <c r="Y5" s="10">
        <v>20</v>
      </c>
      <c r="Z5" s="97"/>
      <c r="AA5" s="75"/>
      <c r="AB5" s="78"/>
      <c r="AC5" s="81"/>
      <c r="AD5" s="170"/>
    </row>
    <row r="6" spans="1:48" ht="24.95" customHeight="1" thickBot="1" x14ac:dyDescent="0.25">
      <c r="A6" s="41" t="s">
        <v>6</v>
      </c>
      <c r="B6" s="11" t="s">
        <v>51</v>
      </c>
      <c r="C6" s="12" t="str">
        <f>IF(AS6=2,"Z",IF(AS6=3,"S",IF(AS6=4,"M")))</f>
        <v>M</v>
      </c>
      <c r="D6" s="13">
        <f>(2017-D7)+(2017-D8)</f>
        <v>57</v>
      </c>
      <c r="E6" s="100" t="s">
        <v>52</v>
      </c>
      <c r="F6" s="14"/>
      <c r="G6" s="15"/>
      <c r="H6" s="15"/>
      <c r="I6" s="15"/>
      <c r="J6" s="15" t="s">
        <v>53</v>
      </c>
      <c r="K6" s="15"/>
      <c r="L6" s="15" t="s">
        <v>53</v>
      </c>
      <c r="M6" s="15" t="s">
        <v>53</v>
      </c>
      <c r="N6" s="15"/>
      <c r="O6" s="15"/>
      <c r="P6" s="15"/>
      <c r="Q6" s="15"/>
      <c r="R6" s="15"/>
      <c r="S6" s="15"/>
      <c r="T6" s="15"/>
      <c r="U6" s="15"/>
      <c r="V6" s="15" t="s">
        <v>53</v>
      </c>
      <c r="W6" s="15" t="s">
        <v>53</v>
      </c>
      <c r="X6" s="15"/>
      <c r="Y6" s="16"/>
      <c r="Z6" s="106">
        <f>COUNTIFS(F7:Y8,"&gt;1")</f>
        <v>5</v>
      </c>
      <c r="AA6" s="57">
        <f>SUM(F7:Y8)</f>
        <v>180</v>
      </c>
      <c r="AB6" s="103" t="s">
        <v>54</v>
      </c>
      <c r="AC6" s="63">
        <v>4</v>
      </c>
      <c r="AD6" s="168">
        <f>IF(AC6="DNF","DNF",RANK(AV6,AV$6:AV$155))</f>
        <v>9</v>
      </c>
      <c r="AS6" s="1">
        <f>AS7+AS8</f>
        <v>4</v>
      </c>
      <c r="AV6" s="1">
        <f>IF(AC6="DNF",0,AA6)</f>
        <v>180</v>
      </c>
    </row>
    <row r="7" spans="1:48" ht="24.95" customHeight="1" thickBot="1" x14ac:dyDescent="0.25">
      <c r="A7" s="42"/>
      <c r="B7" s="17" t="s">
        <v>55</v>
      </c>
      <c r="C7" s="18" t="s">
        <v>56</v>
      </c>
      <c r="D7" s="19">
        <v>1972</v>
      </c>
      <c r="E7" s="101"/>
      <c r="F7" s="44" t="b">
        <f>IF(F6&gt;0,F5)</f>
        <v>0</v>
      </c>
      <c r="G7" s="37" t="b">
        <f t="shared" ref="G7:Y7" si="0">IF(G6&gt;0,G5)</f>
        <v>0</v>
      </c>
      <c r="H7" s="37" t="b">
        <f t="shared" si="0"/>
        <v>0</v>
      </c>
      <c r="I7" s="37" t="b">
        <f t="shared" si="0"/>
        <v>0</v>
      </c>
      <c r="J7" s="37">
        <f t="shared" si="0"/>
        <v>10</v>
      </c>
      <c r="K7" s="37" t="b">
        <f t="shared" si="0"/>
        <v>0</v>
      </c>
      <c r="L7" s="37">
        <f t="shared" si="0"/>
        <v>40</v>
      </c>
      <c r="M7" s="37">
        <f t="shared" si="0"/>
        <v>60</v>
      </c>
      <c r="N7" s="37" t="b">
        <f t="shared" si="0"/>
        <v>0</v>
      </c>
      <c r="O7" s="37" t="b">
        <f t="shared" si="0"/>
        <v>0</v>
      </c>
      <c r="P7" s="37" t="b">
        <f t="shared" si="0"/>
        <v>0</v>
      </c>
      <c r="Q7" s="37" t="b">
        <f t="shared" si="0"/>
        <v>0</v>
      </c>
      <c r="R7" s="37" t="b">
        <f t="shared" si="0"/>
        <v>0</v>
      </c>
      <c r="S7" s="37" t="b">
        <f t="shared" si="0"/>
        <v>0</v>
      </c>
      <c r="T7" s="37" t="b">
        <f t="shared" si="0"/>
        <v>0</v>
      </c>
      <c r="U7" s="37" t="b">
        <f t="shared" si="0"/>
        <v>0</v>
      </c>
      <c r="V7" s="37">
        <f t="shared" si="0"/>
        <v>20</v>
      </c>
      <c r="W7" s="37">
        <f t="shared" si="0"/>
        <v>50</v>
      </c>
      <c r="X7" s="37" t="b">
        <f t="shared" si="0"/>
        <v>0</v>
      </c>
      <c r="Y7" s="39" t="b">
        <f t="shared" si="0"/>
        <v>0</v>
      </c>
      <c r="Z7" s="107"/>
      <c r="AA7" s="58"/>
      <c r="AB7" s="104"/>
      <c r="AC7" s="64"/>
      <c r="AD7" s="168"/>
      <c r="AE7" s="1">
        <f>IF(E6="M ",AA6,0)</f>
        <v>0</v>
      </c>
      <c r="AF7" s="1">
        <f>IF(E6="MV",AA6,0)</f>
        <v>0</v>
      </c>
      <c r="AG7" s="1">
        <f>IF(E6="Z ",AA6,0)</f>
        <v>0</v>
      </c>
      <c r="AH7" s="1">
        <f>IF(E6="ZV",AA6,0)</f>
        <v>0</v>
      </c>
      <c r="AI7" s="1">
        <f>IF(E6="S ",AA6,0)</f>
        <v>0</v>
      </c>
      <c r="AJ7" s="1">
        <f>IF(E6="SV",AA6,0)</f>
        <v>0</v>
      </c>
      <c r="AK7" s="1">
        <f>IF(AB6&gt;0,AR7,"DNF")</f>
        <v>0</v>
      </c>
      <c r="AL7" s="1">
        <f t="shared" ref="AL7:AQ7" si="1">RANK(AE7,AE$7:AE$154)</f>
        <v>3</v>
      </c>
      <c r="AM7" s="1">
        <f t="shared" si="1"/>
        <v>2</v>
      </c>
      <c r="AN7" s="1">
        <f t="shared" si="1"/>
        <v>4</v>
      </c>
      <c r="AO7" s="1">
        <f t="shared" si="1"/>
        <v>1</v>
      </c>
      <c r="AP7" s="1">
        <f t="shared" si="1"/>
        <v>3</v>
      </c>
      <c r="AQ7" s="1">
        <f t="shared" si="1"/>
        <v>2</v>
      </c>
      <c r="AR7" s="20">
        <f>IF(Z6&gt;0,IF(E6="M ",AL7)+IF(E6="MV",AM7)+IF(E6="Z ",AN7)+IF(E6="ZV",AO7)+IF(E6="S ",AP7)+IF(E6="SV",AQ7),"DNF")</f>
        <v>0</v>
      </c>
      <c r="AS7" s="1">
        <f>IF(C7="M",2)+IF(C7="Z",1)</f>
        <v>2</v>
      </c>
      <c r="AT7" s="21" t="s">
        <v>57</v>
      </c>
      <c r="AV7" s="1">
        <f>IF(AC7="DNF",0,AA7)</f>
        <v>0</v>
      </c>
    </row>
    <row r="8" spans="1:48" ht="24.95" customHeight="1" thickBot="1" x14ac:dyDescent="0.25">
      <c r="A8" s="43"/>
      <c r="B8" s="22" t="s">
        <v>58</v>
      </c>
      <c r="C8" s="23" t="s">
        <v>56</v>
      </c>
      <c r="D8" s="24">
        <v>2005</v>
      </c>
      <c r="E8" s="102"/>
      <c r="F8" s="45"/>
      <c r="G8" s="38"/>
      <c r="H8" s="38"/>
      <c r="I8" s="38"/>
      <c r="J8" s="38"/>
      <c r="K8" s="38"/>
      <c r="L8" s="38"/>
      <c r="M8" s="38"/>
      <c r="N8" s="38"/>
      <c r="O8" s="38"/>
      <c r="P8" s="38"/>
      <c r="Q8" s="38"/>
      <c r="R8" s="38"/>
      <c r="S8" s="38"/>
      <c r="T8" s="38"/>
      <c r="U8" s="38"/>
      <c r="V8" s="38"/>
      <c r="W8" s="38"/>
      <c r="X8" s="38"/>
      <c r="Y8" s="40"/>
      <c r="Z8" s="108"/>
      <c r="AA8" s="59"/>
      <c r="AB8" s="105"/>
      <c r="AC8" s="65"/>
      <c r="AD8" s="168"/>
      <c r="AL8" s="20"/>
      <c r="AM8" s="20"/>
      <c r="AN8" s="20"/>
      <c r="AO8" s="20"/>
      <c r="AP8" s="20"/>
      <c r="AQ8" s="20"/>
      <c r="AR8" s="20"/>
      <c r="AS8" s="1">
        <f>IF(C8="M",2)+IF(C8="Z",1)</f>
        <v>2</v>
      </c>
      <c r="AT8" s="21" t="s">
        <v>57</v>
      </c>
      <c r="AV8" s="1">
        <f t="shared" ref="AV8:AV71" si="2">IF(AC8="DNF",0,AA8)</f>
        <v>0</v>
      </c>
    </row>
    <row r="9" spans="1:48" ht="24.95" customHeight="1" thickBot="1" x14ac:dyDescent="0.25">
      <c r="A9" s="41" t="s">
        <v>7</v>
      </c>
      <c r="B9" s="11" t="s">
        <v>59</v>
      </c>
      <c r="C9" s="12" t="str">
        <f>IF(AS9=2,"Z",IF(AS9=3,"S",IF(AS9=4,"M")))</f>
        <v>M</v>
      </c>
      <c r="D9" s="13">
        <f>(2017-D10)+(2017-D11)</f>
        <v>59</v>
      </c>
      <c r="E9" s="100" t="s">
        <v>60</v>
      </c>
      <c r="F9" s="14"/>
      <c r="G9" s="15"/>
      <c r="H9" s="15"/>
      <c r="I9" s="15"/>
      <c r="J9" s="15" t="s">
        <v>53</v>
      </c>
      <c r="K9" s="15"/>
      <c r="L9" s="15"/>
      <c r="M9" s="15"/>
      <c r="N9" s="15"/>
      <c r="O9" s="15"/>
      <c r="P9" s="15"/>
      <c r="Q9" s="15"/>
      <c r="R9" s="15"/>
      <c r="S9" s="15"/>
      <c r="T9" s="15" t="s">
        <v>53</v>
      </c>
      <c r="U9" s="15"/>
      <c r="V9" s="15"/>
      <c r="W9" s="15"/>
      <c r="X9" s="15"/>
      <c r="Y9" s="16"/>
      <c r="Z9" s="106">
        <f>COUNTIFS(F10:Y11,"&gt;1")</f>
        <v>2</v>
      </c>
      <c r="AA9" s="57">
        <f>SUM(F10:Y11)</f>
        <v>50</v>
      </c>
      <c r="AB9" s="103" t="s">
        <v>61</v>
      </c>
      <c r="AC9" s="63">
        <v>1</v>
      </c>
      <c r="AD9" s="168">
        <f>IF(AC9="DNF","DNF",RANK(AV9,AV$6:AV$155))</f>
        <v>17</v>
      </c>
      <c r="AL9" s="20"/>
      <c r="AM9" s="20"/>
      <c r="AN9" s="20"/>
      <c r="AO9" s="20"/>
      <c r="AP9" s="20"/>
      <c r="AQ9" s="20"/>
      <c r="AR9" s="20"/>
      <c r="AS9" s="1">
        <f>AS10+AS11</f>
        <v>4</v>
      </c>
      <c r="AT9" s="21" t="s">
        <v>57</v>
      </c>
      <c r="AV9" s="1">
        <f t="shared" si="2"/>
        <v>50</v>
      </c>
    </row>
    <row r="10" spans="1:48" ht="24.95" customHeight="1" thickBot="1" x14ac:dyDescent="0.25">
      <c r="A10" s="42"/>
      <c r="B10" s="17" t="s">
        <v>62</v>
      </c>
      <c r="C10" s="18" t="s">
        <v>56</v>
      </c>
      <c r="D10" s="19">
        <v>1972</v>
      </c>
      <c r="E10" s="101"/>
      <c r="F10" s="44" t="b">
        <f>IF(F9&gt;0,F5)</f>
        <v>0</v>
      </c>
      <c r="G10" s="37" t="b">
        <f t="shared" ref="G10:Y10" si="3">IF(G9&gt;0,G5)</f>
        <v>0</v>
      </c>
      <c r="H10" s="37" t="b">
        <f t="shared" si="3"/>
        <v>0</v>
      </c>
      <c r="I10" s="37" t="b">
        <f t="shared" si="3"/>
        <v>0</v>
      </c>
      <c r="J10" s="37">
        <f t="shared" si="3"/>
        <v>10</v>
      </c>
      <c r="K10" s="37" t="b">
        <f t="shared" si="3"/>
        <v>0</v>
      </c>
      <c r="L10" s="37" t="b">
        <f t="shared" si="3"/>
        <v>0</v>
      </c>
      <c r="M10" s="37" t="b">
        <f t="shared" si="3"/>
        <v>0</v>
      </c>
      <c r="N10" s="37" t="b">
        <f t="shared" si="3"/>
        <v>0</v>
      </c>
      <c r="O10" s="37" t="b">
        <f t="shared" si="3"/>
        <v>0</v>
      </c>
      <c r="P10" s="37" t="b">
        <f t="shared" si="3"/>
        <v>0</v>
      </c>
      <c r="Q10" s="37" t="b">
        <f t="shared" si="3"/>
        <v>0</v>
      </c>
      <c r="R10" s="37" t="b">
        <f t="shared" si="3"/>
        <v>0</v>
      </c>
      <c r="S10" s="37" t="b">
        <f t="shared" si="3"/>
        <v>0</v>
      </c>
      <c r="T10" s="37">
        <f t="shared" si="3"/>
        <v>40</v>
      </c>
      <c r="U10" s="37" t="b">
        <f t="shared" si="3"/>
        <v>0</v>
      </c>
      <c r="V10" s="37" t="b">
        <f t="shared" si="3"/>
        <v>0</v>
      </c>
      <c r="W10" s="37" t="b">
        <f t="shared" si="3"/>
        <v>0</v>
      </c>
      <c r="X10" s="37" t="b">
        <f t="shared" si="3"/>
        <v>0</v>
      </c>
      <c r="Y10" s="39" t="b">
        <f t="shared" si="3"/>
        <v>0</v>
      </c>
      <c r="Z10" s="107"/>
      <c r="AA10" s="58"/>
      <c r="AB10" s="104"/>
      <c r="AC10" s="64"/>
      <c r="AD10" s="168"/>
      <c r="AE10" s="1">
        <f>IF(E9="M ",AA9,0)</f>
        <v>0</v>
      </c>
      <c r="AF10" s="1">
        <f>IF(E9="MV",AA9,0)</f>
        <v>0</v>
      </c>
      <c r="AG10" s="1">
        <f>IF(E9="Z ",AA9,0)</f>
        <v>0</v>
      </c>
      <c r="AH10" s="1">
        <f>IF(E9="ZV",AA9,0)</f>
        <v>0</v>
      </c>
      <c r="AI10" s="1">
        <f>IF(E9="S ",AA9,0)</f>
        <v>0</v>
      </c>
      <c r="AJ10" s="1">
        <f>IF(E9="SV",AA9,0)</f>
        <v>0</v>
      </c>
      <c r="AK10" s="1">
        <f>IF(AB9&gt;0,AR10,"DNF")</f>
        <v>0</v>
      </c>
      <c r="AL10" s="1">
        <f t="shared" ref="AL10:AQ10" si="4">RANK(AE10,AE$7:AE$154)</f>
        <v>3</v>
      </c>
      <c r="AM10" s="1">
        <f t="shared" si="4"/>
        <v>2</v>
      </c>
      <c r="AN10" s="1">
        <f t="shared" si="4"/>
        <v>4</v>
      </c>
      <c r="AO10" s="1">
        <f t="shared" si="4"/>
        <v>1</v>
      </c>
      <c r="AP10" s="1">
        <f t="shared" si="4"/>
        <v>3</v>
      </c>
      <c r="AQ10" s="1">
        <f t="shared" si="4"/>
        <v>2</v>
      </c>
      <c r="AR10" s="20">
        <f>IF(Z9&gt;0,IF(E9="M ",AL10)+IF(E9="MV",AM10)+IF(E9="Z ",AN10)+IF(E9="ZV",AO10)+IF(E9="S ",AP10)+IF(E9="SV",AQ10),"DNF")</f>
        <v>0</v>
      </c>
      <c r="AS10" s="1">
        <f>IF(C10="M",2)+IF(C10="Z",1)</f>
        <v>2</v>
      </c>
      <c r="AT10" s="21" t="s">
        <v>57</v>
      </c>
      <c r="AV10" s="1">
        <f t="shared" si="2"/>
        <v>0</v>
      </c>
    </row>
    <row r="11" spans="1:48" ht="24.95" customHeight="1" thickBot="1" x14ac:dyDescent="0.25">
      <c r="A11" s="43"/>
      <c r="B11" s="22" t="s">
        <v>63</v>
      </c>
      <c r="C11" s="23" t="s">
        <v>56</v>
      </c>
      <c r="D11" s="24">
        <v>2003</v>
      </c>
      <c r="E11" s="102"/>
      <c r="F11" s="45"/>
      <c r="G11" s="38"/>
      <c r="H11" s="38"/>
      <c r="I11" s="38"/>
      <c r="J11" s="38"/>
      <c r="K11" s="38"/>
      <c r="L11" s="38"/>
      <c r="M11" s="38"/>
      <c r="N11" s="38"/>
      <c r="O11" s="38"/>
      <c r="P11" s="38"/>
      <c r="Q11" s="38"/>
      <c r="R11" s="38"/>
      <c r="S11" s="38"/>
      <c r="T11" s="38"/>
      <c r="U11" s="38"/>
      <c r="V11" s="38"/>
      <c r="W11" s="38"/>
      <c r="X11" s="38"/>
      <c r="Y11" s="40"/>
      <c r="Z11" s="108"/>
      <c r="AA11" s="59"/>
      <c r="AB11" s="105"/>
      <c r="AC11" s="65"/>
      <c r="AD11" s="168"/>
      <c r="AL11" s="20"/>
      <c r="AM11" s="20"/>
      <c r="AN11" s="20"/>
      <c r="AO11" s="20"/>
      <c r="AP11" s="20"/>
      <c r="AQ11" s="20"/>
      <c r="AR11" s="20"/>
      <c r="AS11" s="1">
        <f>IF(C11="M",2)+IF(C11="Z",1)</f>
        <v>2</v>
      </c>
      <c r="AT11" s="21" t="s">
        <v>57</v>
      </c>
      <c r="AV11" s="1">
        <f t="shared" si="2"/>
        <v>0</v>
      </c>
    </row>
    <row r="12" spans="1:48" ht="24.95" customHeight="1" thickBot="1" x14ac:dyDescent="0.25">
      <c r="A12" s="41" t="s">
        <v>8</v>
      </c>
      <c r="B12" s="11" t="s">
        <v>64</v>
      </c>
      <c r="C12" s="12" t="str">
        <f>IF(AS12=2,"Z",IF(AS12=3,"S",IF(AS12=4,"M")))</f>
        <v>S</v>
      </c>
      <c r="D12" s="13">
        <f>(2017-D13)+(2017-D14)</f>
        <v>86</v>
      </c>
      <c r="E12" s="100" t="s">
        <v>65</v>
      </c>
      <c r="F12" s="14"/>
      <c r="G12" s="15"/>
      <c r="H12" s="15"/>
      <c r="I12" s="15"/>
      <c r="J12" s="15"/>
      <c r="K12" s="15"/>
      <c r="L12" s="15"/>
      <c r="M12" s="15" t="s">
        <v>53</v>
      </c>
      <c r="N12" s="15"/>
      <c r="O12" s="15" t="s">
        <v>53</v>
      </c>
      <c r="P12" s="15"/>
      <c r="Q12" s="15"/>
      <c r="R12" s="15"/>
      <c r="S12" s="15"/>
      <c r="T12" s="15"/>
      <c r="U12" s="15"/>
      <c r="V12" s="15" t="s">
        <v>53</v>
      </c>
      <c r="W12" s="15" t="s">
        <v>53</v>
      </c>
      <c r="X12" s="15"/>
      <c r="Y12" s="16" t="s">
        <v>53</v>
      </c>
      <c r="Z12" s="106">
        <f>COUNTIFS(F13:Y14,"&gt;1")</f>
        <v>5</v>
      </c>
      <c r="AA12" s="57">
        <f>SUM(F13:Y14)</f>
        <v>200</v>
      </c>
      <c r="AB12" s="103" t="s">
        <v>66</v>
      </c>
      <c r="AC12" s="63">
        <v>1</v>
      </c>
      <c r="AD12" s="168">
        <f>IF(AC12="DNF","DNF",RANK(AV12,AV$6:AV$155))</f>
        <v>7</v>
      </c>
      <c r="AL12" s="20"/>
      <c r="AM12" s="20"/>
      <c r="AN12" s="20"/>
      <c r="AO12" s="20"/>
      <c r="AP12" s="20"/>
      <c r="AQ12" s="20"/>
      <c r="AR12" s="20"/>
      <c r="AS12" s="1">
        <f>AS13+AS14</f>
        <v>3</v>
      </c>
      <c r="AT12" s="21" t="s">
        <v>57</v>
      </c>
      <c r="AV12" s="1">
        <f t="shared" si="2"/>
        <v>200</v>
      </c>
    </row>
    <row r="13" spans="1:48" ht="24.95" customHeight="1" thickBot="1" x14ac:dyDescent="0.25">
      <c r="A13" s="42"/>
      <c r="B13" s="17" t="s">
        <v>67</v>
      </c>
      <c r="C13" s="18" t="s">
        <v>56</v>
      </c>
      <c r="D13" s="19">
        <v>1972</v>
      </c>
      <c r="E13" s="101"/>
      <c r="F13" s="44" t="b">
        <f>IF(F12&gt;0,F5)</f>
        <v>0</v>
      </c>
      <c r="G13" s="37" t="b">
        <f t="shared" ref="G13:Y13" si="5">IF(G12&gt;0,G5)</f>
        <v>0</v>
      </c>
      <c r="H13" s="37" t="b">
        <f t="shared" si="5"/>
        <v>0</v>
      </c>
      <c r="I13" s="37" t="b">
        <f t="shared" si="5"/>
        <v>0</v>
      </c>
      <c r="J13" s="37" t="b">
        <f t="shared" si="5"/>
        <v>0</v>
      </c>
      <c r="K13" s="37" t="b">
        <f t="shared" si="5"/>
        <v>0</v>
      </c>
      <c r="L13" s="37" t="b">
        <f t="shared" si="5"/>
        <v>0</v>
      </c>
      <c r="M13" s="37">
        <f t="shared" si="5"/>
        <v>60</v>
      </c>
      <c r="N13" s="37" t="b">
        <f t="shared" si="5"/>
        <v>0</v>
      </c>
      <c r="O13" s="37">
        <f t="shared" si="5"/>
        <v>50</v>
      </c>
      <c r="P13" s="37" t="b">
        <f t="shared" si="5"/>
        <v>0</v>
      </c>
      <c r="Q13" s="37" t="b">
        <f t="shared" si="5"/>
        <v>0</v>
      </c>
      <c r="R13" s="37" t="b">
        <f t="shared" si="5"/>
        <v>0</v>
      </c>
      <c r="S13" s="37" t="b">
        <f t="shared" si="5"/>
        <v>0</v>
      </c>
      <c r="T13" s="37" t="b">
        <f t="shared" si="5"/>
        <v>0</v>
      </c>
      <c r="U13" s="37" t="b">
        <f t="shared" si="5"/>
        <v>0</v>
      </c>
      <c r="V13" s="37">
        <f t="shared" si="5"/>
        <v>20</v>
      </c>
      <c r="W13" s="37">
        <f t="shared" si="5"/>
        <v>50</v>
      </c>
      <c r="X13" s="37" t="b">
        <f t="shared" si="5"/>
        <v>0</v>
      </c>
      <c r="Y13" s="39">
        <f t="shared" si="5"/>
        <v>20</v>
      </c>
      <c r="Z13" s="107"/>
      <c r="AA13" s="58"/>
      <c r="AB13" s="104"/>
      <c r="AC13" s="64"/>
      <c r="AD13" s="168"/>
      <c r="AE13" s="1">
        <f>IF(E12="M ",AA12,0)</f>
        <v>0</v>
      </c>
      <c r="AF13" s="1">
        <f>IF(E12="MV",AA12,0)</f>
        <v>0</v>
      </c>
      <c r="AG13" s="1">
        <f>IF(E12="Z ",AA12,0)</f>
        <v>0</v>
      </c>
      <c r="AH13" s="1">
        <f>IF(E12="ZV",AA12,0)</f>
        <v>0</v>
      </c>
      <c r="AI13" s="1">
        <f>IF(E12="S ",AA12,0)</f>
        <v>0</v>
      </c>
      <c r="AJ13" s="1">
        <f>IF(E12="SV",AA12,0)</f>
        <v>0</v>
      </c>
      <c r="AK13" s="1">
        <f>IF(AB12&gt;0,AR13,"DNF")</f>
        <v>0</v>
      </c>
      <c r="AL13" s="1">
        <f t="shared" ref="AL13:AQ13" si="6">RANK(AE13,AE$7:AE$154)</f>
        <v>3</v>
      </c>
      <c r="AM13" s="1">
        <f t="shared" si="6"/>
        <v>2</v>
      </c>
      <c r="AN13" s="1">
        <f t="shared" si="6"/>
        <v>4</v>
      </c>
      <c r="AO13" s="1">
        <f t="shared" si="6"/>
        <v>1</v>
      </c>
      <c r="AP13" s="1">
        <f t="shared" si="6"/>
        <v>3</v>
      </c>
      <c r="AQ13" s="1">
        <f t="shared" si="6"/>
        <v>2</v>
      </c>
      <c r="AR13" s="20">
        <f>IF(Z12&gt;0,IF(E12="M ",AL13)+IF(E12="MV",AM13)+IF(E12="Z ",AN13)+IF(E12="ZV",AO13)+IF(E12="S ",AP13)+IF(E12="SV",AQ13),"DNF")</f>
        <v>0</v>
      </c>
      <c r="AS13" s="1">
        <f>IF(C13="M",2)+IF(C13="Z",1)</f>
        <v>2</v>
      </c>
      <c r="AT13" s="21" t="s">
        <v>57</v>
      </c>
      <c r="AV13" s="1">
        <f t="shared" si="2"/>
        <v>0</v>
      </c>
    </row>
    <row r="14" spans="1:48" ht="24.95" customHeight="1" thickBot="1" x14ac:dyDescent="0.25">
      <c r="A14" s="43"/>
      <c r="B14" s="22" t="s">
        <v>68</v>
      </c>
      <c r="C14" s="23" t="s">
        <v>69</v>
      </c>
      <c r="D14" s="24">
        <v>1976</v>
      </c>
      <c r="E14" s="102"/>
      <c r="F14" s="45"/>
      <c r="G14" s="38"/>
      <c r="H14" s="38"/>
      <c r="I14" s="38"/>
      <c r="J14" s="38"/>
      <c r="K14" s="38"/>
      <c r="L14" s="38"/>
      <c r="M14" s="38"/>
      <c r="N14" s="38"/>
      <c r="O14" s="38"/>
      <c r="P14" s="38"/>
      <c r="Q14" s="38"/>
      <c r="R14" s="38"/>
      <c r="S14" s="38"/>
      <c r="T14" s="38"/>
      <c r="U14" s="38"/>
      <c r="V14" s="38"/>
      <c r="W14" s="38"/>
      <c r="X14" s="38"/>
      <c r="Y14" s="40"/>
      <c r="Z14" s="108"/>
      <c r="AA14" s="59"/>
      <c r="AB14" s="105"/>
      <c r="AC14" s="65"/>
      <c r="AD14" s="168"/>
      <c r="AL14" s="20"/>
      <c r="AM14" s="20"/>
      <c r="AN14" s="20"/>
      <c r="AO14" s="20"/>
      <c r="AP14" s="20"/>
      <c r="AQ14" s="20"/>
      <c r="AR14" s="20"/>
      <c r="AS14" s="1">
        <f>IF(C14="M",2)+IF(C14="Z",1)</f>
        <v>1</v>
      </c>
      <c r="AT14" s="21" t="s">
        <v>57</v>
      </c>
      <c r="AV14" s="1">
        <f t="shared" si="2"/>
        <v>0</v>
      </c>
    </row>
    <row r="15" spans="1:48" ht="24.95" customHeight="1" thickBot="1" x14ac:dyDescent="0.25">
      <c r="A15" s="41" t="s">
        <v>9</v>
      </c>
      <c r="B15" s="11" t="s">
        <v>70</v>
      </c>
      <c r="C15" s="12" t="str">
        <f>IF(AS15=2,"Z",IF(AS15=3,"S",IF(AS15=4,"M")))</f>
        <v>S</v>
      </c>
      <c r="D15" s="13">
        <f>(2017-D16)+(2017-D17)</f>
        <v>116</v>
      </c>
      <c r="E15" s="100" t="str">
        <f>IF(D15&gt;89,CONCATENATE(C15,"V"),CONCATENATE(C15," "))</f>
        <v>SV</v>
      </c>
      <c r="F15" s="14"/>
      <c r="G15" s="15"/>
      <c r="H15" s="15"/>
      <c r="I15" s="15"/>
      <c r="J15" s="15" t="s">
        <v>53</v>
      </c>
      <c r="K15" s="15"/>
      <c r="L15" s="15"/>
      <c r="M15" s="15" t="s">
        <v>53</v>
      </c>
      <c r="N15" s="15"/>
      <c r="O15" s="15" t="s">
        <v>53</v>
      </c>
      <c r="P15" s="15"/>
      <c r="Q15" s="15"/>
      <c r="R15" s="15"/>
      <c r="S15" s="15"/>
      <c r="T15" s="15" t="s">
        <v>53</v>
      </c>
      <c r="U15" s="15"/>
      <c r="V15" s="15"/>
      <c r="W15" s="15" t="s">
        <v>53</v>
      </c>
      <c r="X15" s="15"/>
      <c r="Y15" s="16" t="s">
        <v>53</v>
      </c>
      <c r="Z15" s="106">
        <f>COUNTIFS(F16:Y17,"&gt;1")</f>
        <v>6</v>
      </c>
      <c r="AA15" s="57">
        <f>SUM(F16:Y17)</f>
        <v>230</v>
      </c>
      <c r="AB15" s="103" t="s">
        <v>71</v>
      </c>
      <c r="AC15" s="63">
        <f>IF(AB15&gt;AT16,"DNF",AK16)</f>
        <v>1</v>
      </c>
      <c r="AD15" s="168">
        <f>IF(AC15="DNF","DNF",RANK(AV15,AV$6:AV$155))</f>
        <v>5</v>
      </c>
      <c r="AL15" s="20"/>
      <c r="AM15" s="20"/>
      <c r="AN15" s="20"/>
      <c r="AO15" s="20"/>
      <c r="AP15" s="20"/>
      <c r="AQ15" s="20"/>
      <c r="AR15" s="20"/>
      <c r="AS15" s="1">
        <f>AS16+AS17</f>
        <v>3</v>
      </c>
      <c r="AT15" s="21" t="s">
        <v>57</v>
      </c>
      <c r="AV15" s="1">
        <f t="shared" si="2"/>
        <v>230</v>
      </c>
    </row>
    <row r="16" spans="1:48" ht="24.95" customHeight="1" thickBot="1" x14ac:dyDescent="0.25">
      <c r="A16" s="42"/>
      <c r="B16" s="17" t="s">
        <v>72</v>
      </c>
      <c r="C16" s="18" t="s">
        <v>69</v>
      </c>
      <c r="D16" s="19">
        <v>1956</v>
      </c>
      <c r="E16" s="101"/>
      <c r="F16" s="44" t="b">
        <f>IF(F15&gt;0,F5)</f>
        <v>0</v>
      </c>
      <c r="G16" s="37" t="b">
        <f t="shared" ref="G16:Y16" si="7">IF(G15&gt;0,G5)</f>
        <v>0</v>
      </c>
      <c r="H16" s="37" t="b">
        <f t="shared" si="7"/>
        <v>0</v>
      </c>
      <c r="I16" s="37" t="b">
        <f t="shared" si="7"/>
        <v>0</v>
      </c>
      <c r="J16" s="37">
        <f t="shared" si="7"/>
        <v>10</v>
      </c>
      <c r="K16" s="37" t="b">
        <f t="shared" si="7"/>
        <v>0</v>
      </c>
      <c r="L16" s="37" t="b">
        <f t="shared" si="7"/>
        <v>0</v>
      </c>
      <c r="M16" s="37">
        <f t="shared" si="7"/>
        <v>60</v>
      </c>
      <c r="N16" s="37" t="b">
        <f t="shared" si="7"/>
        <v>0</v>
      </c>
      <c r="O16" s="37">
        <f t="shared" si="7"/>
        <v>50</v>
      </c>
      <c r="P16" s="37" t="b">
        <f t="shared" si="7"/>
        <v>0</v>
      </c>
      <c r="Q16" s="37" t="b">
        <f t="shared" si="7"/>
        <v>0</v>
      </c>
      <c r="R16" s="37" t="b">
        <f t="shared" si="7"/>
        <v>0</v>
      </c>
      <c r="S16" s="37" t="b">
        <f t="shared" si="7"/>
        <v>0</v>
      </c>
      <c r="T16" s="37">
        <f t="shared" si="7"/>
        <v>40</v>
      </c>
      <c r="U16" s="37" t="b">
        <f t="shared" si="7"/>
        <v>0</v>
      </c>
      <c r="V16" s="37" t="b">
        <f t="shared" si="7"/>
        <v>0</v>
      </c>
      <c r="W16" s="37">
        <f t="shared" si="7"/>
        <v>50</v>
      </c>
      <c r="X16" s="37" t="b">
        <f t="shared" si="7"/>
        <v>0</v>
      </c>
      <c r="Y16" s="39">
        <f t="shared" si="7"/>
        <v>20</v>
      </c>
      <c r="Z16" s="107"/>
      <c r="AA16" s="58"/>
      <c r="AB16" s="104"/>
      <c r="AC16" s="64"/>
      <c r="AD16" s="168"/>
      <c r="AE16" s="1">
        <f>IF(E15="M ",AA15,0)</f>
        <v>0</v>
      </c>
      <c r="AF16" s="1">
        <f>IF(E15="MV",AA15,0)</f>
        <v>0</v>
      </c>
      <c r="AG16" s="1">
        <f>IF(E15="Z ",AA15,0)</f>
        <v>0</v>
      </c>
      <c r="AH16" s="1">
        <f>IF(E15="ZV",AA15,0)</f>
        <v>0</v>
      </c>
      <c r="AI16" s="1">
        <f>IF(E15="S ",AA15,0)</f>
        <v>0</v>
      </c>
      <c r="AJ16" s="1">
        <f>IF(E15="SV",AA15,0)</f>
        <v>230</v>
      </c>
      <c r="AK16" s="1">
        <f>IF(AB15&gt;0,AR16,"DNF")</f>
        <v>1</v>
      </c>
      <c r="AL16" s="1">
        <f t="shared" ref="AL16:AQ16" si="8">RANK(AE16,AE$7:AE$154)</f>
        <v>3</v>
      </c>
      <c r="AM16" s="1">
        <f t="shared" si="8"/>
        <v>2</v>
      </c>
      <c r="AN16" s="1">
        <f t="shared" si="8"/>
        <v>4</v>
      </c>
      <c r="AO16" s="1">
        <f t="shared" si="8"/>
        <v>1</v>
      </c>
      <c r="AP16" s="1">
        <f t="shared" si="8"/>
        <v>3</v>
      </c>
      <c r="AQ16" s="1">
        <f t="shared" si="8"/>
        <v>1</v>
      </c>
      <c r="AR16" s="20">
        <f>IF(Z15&gt;0,IF(E15="M ",AL16)+IF(E15="MV",AM16)+IF(E15="Z ",AN16)+IF(E15="ZV",AO16)+IF(E15="S ",AP16)+IF(E15="SV",AQ16),"DNF")</f>
        <v>1</v>
      </c>
      <c r="AS16" s="1">
        <f>IF(C16="M",2)+IF(C16="Z",1)</f>
        <v>1</v>
      </c>
      <c r="AT16" s="21" t="s">
        <v>57</v>
      </c>
      <c r="AV16" s="1">
        <f t="shared" si="2"/>
        <v>0</v>
      </c>
    </row>
    <row r="17" spans="1:48" ht="24.95" customHeight="1" thickBot="1" x14ac:dyDescent="0.25">
      <c r="A17" s="43"/>
      <c r="B17" s="22" t="s">
        <v>73</v>
      </c>
      <c r="C17" s="23" t="s">
        <v>56</v>
      </c>
      <c r="D17" s="24">
        <v>1962</v>
      </c>
      <c r="E17" s="102"/>
      <c r="F17" s="45"/>
      <c r="G17" s="38"/>
      <c r="H17" s="38"/>
      <c r="I17" s="38"/>
      <c r="J17" s="38"/>
      <c r="K17" s="38"/>
      <c r="L17" s="38"/>
      <c r="M17" s="38"/>
      <c r="N17" s="38"/>
      <c r="O17" s="38"/>
      <c r="P17" s="38"/>
      <c r="Q17" s="38"/>
      <c r="R17" s="38"/>
      <c r="S17" s="38"/>
      <c r="T17" s="38"/>
      <c r="U17" s="38"/>
      <c r="V17" s="38"/>
      <c r="W17" s="38"/>
      <c r="X17" s="38"/>
      <c r="Y17" s="40"/>
      <c r="Z17" s="108"/>
      <c r="AA17" s="59"/>
      <c r="AB17" s="105"/>
      <c r="AC17" s="65"/>
      <c r="AD17" s="168"/>
      <c r="AL17" s="20"/>
      <c r="AM17" s="20"/>
      <c r="AN17" s="20"/>
      <c r="AO17" s="20"/>
      <c r="AP17" s="20"/>
      <c r="AQ17" s="20"/>
      <c r="AR17" s="20"/>
      <c r="AS17" s="1">
        <f>IF(C17="M",2)+IF(C17="Z",1)</f>
        <v>2</v>
      </c>
      <c r="AT17" s="21" t="s">
        <v>57</v>
      </c>
      <c r="AV17" s="1">
        <f t="shared" si="2"/>
        <v>0</v>
      </c>
    </row>
    <row r="18" spans="1:48" ht="24.95" customHeight="1" thickBot="1" x14ac:dyDescent="0.25">
      <c r="A18" s="41" t="s">
        <v>10</v>
      </c>
      <c r="B18" s="11" t="s">
        <v>74</v>
      </c>
      <c r="C18" s="12" t="str">
        <f>IF(AS18=2,"Z",IF(AS18=3,"S",IF(AS18=4,"M")))</f>
        <v>M</v>
      </c>
      <c r="D18" s="13">
        <f>(2017-D19)+(2017-D20)</f>
        <v>79</v>
      </c>
      <c r="E18" s="100" t="str">
        <f>IF(D18&gt;89,CONCATENATE(C18,"V"),CONCATENATE(C18," "))</f>
        <v xml:space="preserve">M </v>
      </c>
      <c r="F18" s="14" t="s">
        <v>53</v>
      </c>
      <c r="G18" s="15"/>
      <c r="H18" s="15"/>
      <c r="I18" s="15"/>
      <c r="J18" s="15" t="s">
        <v>53</v>
      </c>
      <c r="K18" s="15" t="s">
        <v>53</v>
      </c>
      <c r="L18" s="15"/>
      <c r="M18" s="15"/>
      <c r="N18" s="15"/>
      <c r="O18" s="15" t="s">
        <v>53</v>
      </c>
      <c r="P18" s="15"/>
      <c r="Q18" s="15" t="s">
        <v>53</v>
      </c>
      <c r="R18" s="15" t="s">
        <v>53</v>
      </c>
      <c r="S18" s="15"/>
      <c r="T18" s="15" t="s">
        <v>53</v>
      </c>
      <c r="U18" s="15"/>
      <c r="V18" s="15"/>
      <c r="W18" s="15" t="s">
        <v>53</v>
      </c>
      <c r="X18" s="15"/>
      <c r="Y18" s="16"/>
      <c r="Z18" s="106">
        <f>COUNTIFS(F19:Y20,"&gt;1")</f>
        <v>8</v>
      </c>
      <c r="AA18" s="57">
        <f>SUM(F19:Y20)</f>
        <v>320</v>
      </c>
      <c r="AB18" s="103" t="s">
        <v>75</v>
      </c>
      <c r="AC18" s="63">
        <f>IF(AB18&gt;AT19,"DNF",AK19)</f>
        <v>1</v>
      </c>
      <c r="AD18" s="168">
        <f>IF(AC18="DNF","DNF",RANK(AV18,AV$6:AV$155))</f>
        <v>3</v>
      </c>
      <c r="AL18" s="20"/>
      <c r="AM18" s="20"/>
      <c r="AN18" s="20"/>
      <c r="AO18" s="20"/>
      <c r="AP18" s="20"/>
      <c r="AQ18" s="20"/>
      <c r="AR18" s="20"/>
      <c r="AS18" s="1">
        <f>AS19+AS20</f>
        <v>4</v>
      </c>
      <c r="AT18" s="21" t="s">
        <v>57</v>
      </c>
      <c r="AV18" s="1">
        <f t="shared" si="2"/>
        <v>320</v>
      </c>
    </row>
    <row r="19" spans="1:48" ht="24.95" customHeight="1" thickBot="1" x14ac:dyDescent="0.25">
      <c r="A19" s="42"/>
      <c r="B19" s="17" t="s">
        <v>76</v>
      </c>
      <c r="C19" s="18" t="s">
        <v>56</v>
      </c>
      <c r="D19" s="19">
        <v>1976</v>
      </c>
      <c r="E19" s="101"/>
      <c r="F19" s="44">
        <f>IF(F18&gt;0,F5)</f>
        <v>60</v>
      </c>
      <c r="G19" s="37" t="b">
        <f t="shared" ref="G19:Y19" si="9">IF(G18&gt;0,G5)</f>
        <v>0</v>
      </c>
      <c r="H19" s="37" t="b">
        <f t="shared" si="9"/>
        <v>0</v>
      </c>
      <c r="I19" s="37" t="b">
        <f t="shared" si="9"/>
        <v>0</v>
      </c>
      <c r="J19" s="37">
        <f t="shared" si="9"/>
        <v>10</v>
      </c>
      <c r="K19" s="37">
        <f t="shared" si="9"/>
        <v>70</v>
      </c>
      <c r="L19" s="37" t="b">
        <f t="shared" si="9"/>
        <v>0</v>
      </c>
      <c r="M19" s="37" t="b">
        <f t="shared" si="9"/>
        <v>0</v>
      </c>
      <c r="N19" s="37" t="b">
        <f t="shared" si="9"/>
        <v>0</v>
      </c>
      <c r="O19" s="37">
        <f t="shared" si="9"/>
        <v>50</v>
      </c>
      <c r="P19" s="37" t="b">
        <f t="shared" si="9"/>
        <v>0</v>
      </c>
      <c r="Q19" s="37">
        <f t="shared" si="9"/>
        <v>30</v>
      </c>
      <c r="R19" s="37">
        <f t="shared" si="9"/>
        <v>10</v>
      </c>
      <c r="S19" s="37" t="b">
        <f t="shared" si="9"/>
        <v>0</v>
      </c>
      <c r="T19" s="37">
        <f t="shared" si="9"/>
        <v>40</v>
      </c>
      <c r="U19" s="37" t="b">
        <f t="shared" si="9"/>
        <v>0</v>
      </c>
      <c r="V19" s="37" t="b">
        <f t="shared" si="9"/>
        <v>0</v>
      </c>
      <c r="W19" s="37">
        <f t="shared" si="9"/>
        <v>50</v>
      </c>
      <c r="X19" s="37" t="b">
        <f t="shared" si="9"/>
        <v>0</v>
      </c>
      <c r="Y19" s="39" t="b">
        <f t="shared" si="9"/>
        <v>0</v>
      </c>
      <c r="Z19" s="107"/>
      <c r="AA19" s="58"/>
      <c r="AB19" s="104"/>
      <c r="AC19" s="64"/>
      <c r="AD19" s="168"/>
      <c r="AE19" s="1">
        <f>IF(E18="M ",AA18,0)</f>
        <v>320</v>
      </c>
      <c r="AF19" s="1">
        <f>IF(E18="MV",AA18,0)</f>
        <v>0</v>
      </c>
      <c r="AG19" s="1">
        <f>IF(E18="Z ",AA18,0)</f>
        <v>0</v>
      </c>
      <c r="AH19" s="1">
        <f>IF(E18="ZV",AA18,0)</f>
        <v>0</v>
      </c>
      <c r="AI19" s="1">
        <f>IF(E18="S ",AA18,0)</f>
        <v>0</v>
      </c>
      <c r="AJ19" s="1">
        <f>IF(E18="SV",AA18,0)</f>
        <v>0</v>
      </c>
      <c r="AK19" s="1">
        <f>IF(AB18&gt;0,AR19,"DNF")</f>
        <v>1</v>
      </c>
      <c r="AL19" s="1">
        <f t="shared" ref="AL19:AQ19" si="10">RANK(AE19,AE$7:AE$154)</f>
        <v>1</v>
      </c>
      <c r="AM19" s="1">
        <f t="shared" si="10"/>
        <v>2</v>
      </c>
      <c r="AN19" s="1">
        <f t="shared" si="10"/>
        <v>4</v>
      </c>
      <c r="AO19" s="1">
        <f t="shared" si="10"/>
        <v>1</v>
      </c>
      <c r="AP19" s="1">
        <f t="shared" si="10"/>
        <v>3</v>
      </c>
      <c r="AQ19" s="1">
        <f t="shared" si="10"/>
        <v>2</v>
      </c>
      <c r="AR19" s="20">
        <f>IF(Z18&gt;0,IF(E18="M ",AL19)+IF(E18="MV",AM19)+IF(E18="Z ",AN19)+IF(E18="ZV",AO19)+IF(E18="S ",AP19)+IF(E18="SV",AQ19),"DNF")</f>
        <v>1</v>
      </c>
      <c r="AS19" s="1">
        <f>IF(C19="M",2)+IF(C19="Z",1)</f>
        <v>2</v>
      </c>
      <c r="AT19" s="21" t="s">
        <v>57</v>
      </c>
      <c r="AV19" s="1">
        <f t="shared" si="2"/>
        <v>0</v>
      </c>
    </row>
    <row r="20" spans="1:48" ht="24.95" customHeight="1" thickBot="1" x14ac:dyDescent="0.25">
      <c r="A20" s="43"/>
      <c r="B20" s="22" t="s">
        <v>77</v>
      </c>
      <c r="C20" s="23" t="s">
        <v>56</v>
      </c>
      <c r="D20" s="24">
        <v>1979</v>
      </c>
      <c r="E20" s="102"/>
      <c r="F20" s="45"/>
      <c r="G20" s="38"/>
      <c r="H20" s="38"/>
      <c r="I20" s="38"/>
      <c r="J20" s="38"/>
      <c r="K20" s="38"/>
      <c r="L20" s="38"/>
      <c r="M20" s="38"/>
      <c r="N20" s="38"/>
      <c r="O20" s="38"/>
      <c r="P20" s="38"/>
      <c r="Q20" s="38"/>
      <c r="R20" s="38"/>
      <c r="S20" s="38"/>
      <c r="T20" s="38"/>
      <c r="U20" s="38"/>
      <c r="V20" s="38"/>
      <c r="W20" s="38"/>
      <c r="X20" s="38"/>
      <c r="Y20" s="40"/>
      <c r="Z20" s="108"/>
      <c r="AA20" s="59"/>
      <c r="AB20" s="105"/>
      <c r="AC20" s="65"/>
      <c r="AD20" s="168"/>
      <c r="AL20" s="20"/>
      <c r="AM20" s="20"/>
      <c r="AN20" s="20"/>
      <c r="AO20" s="20"/>
      <c r="AP20" s="20"/>
      <c r="AQ20" s="20"/>
      <c r="AR20" s="20"/>
      <c r="AS20" s="1">
        <f>IF(C20="M",2)+IF(C20="Z",1)</f>
        <v>2</v>
      </c>
      <c r="AT20" s="21" t="s">
        <v>57</v>
      </c>
      <c r="AV20" s="1">
        <f t="shared" si="2"/>
        <v>0</v>
      </c>
    </row>
    <row r="21" spans="1:48" ht="24.95" customHeight="1" thickBot="1" x14ac:dyDescent="0.25">
      <c r="A21" s="41" t="s">
        <v>11</v>
      </c>
      <c r="B21" s="11" t="s">
        <v>78</v>
      </c>
      <c r="C21" s="12" t="str">
        <f>IF(AS21=2,"Z",IF(AS21=3,"S",IF(AS21=4,"M")))</f>
        <v>S</v>
      </c>
      <c r="D21" s="13">
        <f>(2017-D22)+(2017-D23)</f>
        <v>35</v>
      </c>
      <c r="E21" s="100" t="str">
        <f>IF(D21&gt;89,CONCATENATE(C21,"V"),CONCATENATE(C21," "))</f>
        <v xml:space="preserve">S </v>
      </c>
      <c r="F21" s="14"/>
      <c r="G21" s="15"/>
      <c r="H21" s="15"/>
      <c r="I21" s="15"/>
      <c r="J21" s="15" t="s">
        <v>53</v>
      </c>
      <c r="K21" s="15"/>
      <c r="L21" s="15" t="s">
        <v>53</v>
      </c>
      <c r="M21" s="15" t="s">
        <v>53</v>
      </c>
      <c r="N21" s="15"/>
      <c r="O21" s="15" t="s">
        <v>53</v>
      </c>
      <c r="P21" s="15"/>
      <c r="Q21" s="15"/>
      <c r="R21" s="15"/>
      <c r="S21" s="15"/>
      <c r="T21" s="15" t="s">
        <v>53</v>
      </c>
      <c r="U21" s="15"/>
      <c r="V21" s="15"/>
      <c r="W21" s="15" t="s">
        <v>53</v>
      </c>
      <c r="X21" s="15"/>
      <c r="Y21" s="16" t="s">
        <v>53</v>
      </c>
      <c r="Z21" s="106">
        <f>COUNTIFS(F22:Y23,"&gt;1")</f>
        <v>7</v>
      </c>
      <c r="AA21" s="57">
        <f>SUM(F22:Y23)</f>
        <v>270</v>
      </c>
      <c r="AB21" s="103" t="s">
        <v>79</v>
      </c>
      <c r="AC21" s="63">
        <f>IF(AB21&gt;AT22,"DNF",AK22)</f>
        <v>1</v>
      </c>
      <c r="AD21" s="168">
        <f>IF(AC21="DNF","DNF",RANK(AV21,AV$6:AV$155))</f>
        <v>4</v>
      </c>
      <c r="AL21" s="20"/>
      <c r="AM21" s="20"/>
      <c r="AN21" s="20"/>
      <c r="AO21" s="20"/>
      <c r="AP21" s="20"/>
      <c r="AQ21" s="20"/>
      <c r="AR21" s="20"/>
      <c r="AS21" s="1">
        <f>AS22+AS23</f>
        <v>3</v>
      </c>
      <c r="AT21" s="21" t="s">
        <v>57</v>
      </c>
      <c r="AV21" s="1">
        <f t="shared" si="2"/>
        <v>270</v>
      </c>
    </row>
    <row r="22" spans="1:48" ht="24.95" customHeight="1" thickBot="1" x14ac:dyDescent="0.25">
      <c r="A22" s="42"/>
      <c r="B22" s="17" t="s">
        <v>80</v>
      </c>
      <c r="C22" s="18" t="s">
        <v>56</v>
      </c>
      <c r="D22" s="19">
        <v>1998</v>
      </c>
      <c r="E22" s="101"/>
      <c r="F22" s="44" t="b">
        <f>IF(F21&gt;0,F5)</f>
        <v>0</v>
      </c>
      <c r="G22" s="37" t="b">
        <f t="shared" ref="G22:Y22" si="11">IF(G21&gt;0,G5)</f>
        <v>0</v>
      </c>
      <c r="H22" s="37" t="b">
        <f t="shared" si="11"/>
        <v>0</v>
      </c>
      <c r="I22" s="37" t="b">
        <f t="shared" si="11"/>
        <v>0</v>
      </c>
      <c r="J22" s="37">
        <f t="shared" si="11"/>
        <v>10</v>
      </c>
      <c r="K22" s="37" t="b">
        <f t="shared" si="11"/>
        <v>0</v>
      </c>
      <c r="L22" s="37">
        <f t="shared" si="11"/>
        <v>40</v>
      </c>
      <c r="M22" s="37">
        <f t="shared" si="11"/>
        <v>60</v>
      </c>
      <c r="N22" s="37" t="b">
        <f t="shared" si="11"/>
        <v>0</v>
      </c>
      <c r="O22" s="37">
        <f t="shared" si="11"/>
        <v>50</v>
      </c>
      <c r="P22" s="37" t="b">
        <f t="shared" si="11"/>
        <v>0</v>
      </c>
      <c r="Q22" s="37" t="b">
        <f t="shared" si="11"/>
        <v>0</v>
      </c>
      <c r="R22" s="37" t="b">
        <f t="shared" si="11"/>
        <v>0</v>
      </c>
      <c r="S22" s="37" t="b">
        <f t="shared" si="11"/>
        <v>0</v>
      </c>
      <c r="T22" s="37">
        <f t="shared" si="11"/>
        <v>40</v>
      </c>
      <c r="U22" s="37" t="b">
        <f t="shared" si="11"/>
        <v>0</v>
      </c>
      <c r="V22" s="37" t="b">
        <f t="shared" si="11"/>
        <v>0</v>
      </c>
      <c r="W22" s="37">
        <f t="shared" si="11"/>
        <v>50</v>
      </c>
      <c r="X22" s="37" t="b">
        <f t="shared" si="11"/>
        <v>0</v>
      </c>
      <c r="Y22" s="39">
        <f t="shared" si="11"/>
        <v>20</v>
      </c>
      <c r="Z22" s="107"/>
      <c r="AA22" s="58"/>
      <c r="AB22" s="104"/>
      <c r="AC22" s="64"/>
      <c r="AD22" s="168"/>
      <c r="AE22" s="1">
        <f>IF(E21="M ",AA21,0)</f>
        <v>0</v>
      </c>
      <c r="AF22" s="1">
        <f>IF(E21="MV",AA21,0)</f>
        <v>0</v>
      </c>
      <c r="AG22" s="1">
        <f>IF(E21="Z ",AA21,0)</f>
        <v>0</v>
      </c>
      <c r="AH22" s="1">
        <f>IF(E21="ZV",AA21,0)</f>
        <v>0</v>
      </c>
      <c r="AI22" s="1">
        <f>IF(E21="S ",AA21,0)</f>
        <v>270</v>
      </c>
      <c r="AJ22" s="1">
        <f>IF(E21="SV",AA21,0)</f>
        <v>0</v>
      </c>
      <c r="AK22" s="1">
        <f>IF(AB21&gt;0,AR22,"DNF")</f>
        <v>1</v>
      </c>
      <c r="AL22" s="1">
        <f t="shared" ref="AL22:AQ22" si="12">RANK(AE22,AE$7:AE$154)</f>
        <v>3</v>
      </c>
      <c r="AM22" s="1">
        <f t="shared" si="12"/>
        <v>2</v>
      </c>
      <c r="AN22" s="1">
        <f t="shared" si="12"/>
        <v>4</v>
      </c>
      <c r="AO22" s="1">
        <f t="shared" si="12"/>
        <v>1</v>
      </c>
      <c r="AP22" s="1">
        <f t="shared" si="12"/>
        <v>1</v>
      </c>
      <c r="AQ22" s="1">
        <f t="shared" si="12"/>
        <v>2</v>
      </c>
      <c r="AR22" s="20">
        <f>IF(Z21&gt;0,IF(E21="M ",AL22)+IF(E21="MV",AM22)+IF(E21="Z ",AN22)+IF(E21="ZV",AO22)+IF(E21="S ",AP22)+IF(E21="SV",AQ22),"DNF")</f>
        <v>1</v>
      </c>
      <c r="AS22" s="1">
        <f>IF(C22="M",2)+IF(C22="Z",1)</f>
        <v>2</v>
      </c>
      <c r="AT22" s="21" t="s">
        <v>57</v>
      </c>
      <c r="AV22" s="1">
        <f t="shared" si="2"/>
        <v>0</v>
      </c>
    </row>
    <row r="23" spans="1:48" ht="24.95" customHeight="1" thickBot="1" x14ac:dyDescent="0.25">
      <c r="A23" s="43"/>
      <c r="B23" s="22" t="s">
        <v>81</v>
      </c>
      <c r="C23" s="23" t="s">
        <v>69</v>
      </c>
      <c r="D23" s="24">
        <v>2001</v>
      </c>
      <c r="E23" s="102"/>
      <c r="F23" s="45"/>
      <c r="G23" s="38"/>
      <c r="H23" s="38"/>
      <c r="I23" s="38"/>
      <c r="J23" s="38"/>
      <c r="K23" s="38"/>
      <c r="L23" s="38"/>
      <c r="M23" s="38"/>
      <c r="N23" s="38"/>
      <c r="O23" s="38"/>
      <c r="P23" s="38"/>
      <c r="Q23" s="38"/>
      <c r="R23" s="38"/>
      <c r="S23" s="38"/>
      <c r="T23" s="38"/>
      <c r="U23" s="38"/>
      <c r="V23" s="38"/>
      <c r="W23" s="38"/>
      <c r="X23" s="38"/>
      <c r="Y23" s="40"/>
      <c r="Z23" s="108"/>
      <c r="AA23" s="59"/>
      <c r="AB23" s="105"/>
      <c r="AC23" s="65"/>
      <c r="AD23" s="168"/>
      <c r="AR23" s="20"/>
      <c r="AS23" s="1">
        <f>IF(C23="M",2)+IF(C23="Z",1)</f>
        <v>1</v>
      </c>
      <c r="AT23" s="21" t="s">
        <v>57</v>
      </c>
      <c r="AV23" s="1">
        <f t="shared" si="2"/>
        <v>0</v>
      </c>
    </row>
    <row r="24" spans="1:48" ht="24.95" customHeight="1" thickBot="1" x14ac:dyDescent="0.25">
      <c r="A24" s="41" t="s">
        <v>12</v>
      </c>
      <c r="B24" s="11" t="s">
        <v>82</v>
      </c>
      <c r="C24" s="12" t="str">
        <f>IF(AS24=2,"Z",IF(AS24=3,"S",IF(AS24=4,"M")))</f>
        <v>Z</v>
      </c>
      <c r="D24" s="13">
        <f>(2017-D25)+(2017-D26)</f>
        <v>58</v>
      </c>
      <c r="E24" s="100" t="str">
        <f>IF(D24&gt;89,CONCATENATE(C24,"V"),CONCATENATE(C24," "))</f>
        <v xml:space="preserve">Z </v>
      </c>
      <c r="F24" s="14"/>
      <c r="G24" s="15"/>
      <c r="H24" s="15"/>
      <c r="I24" s="15"/>
      <c r="J24" s="15" t="s">
        <v>53</v>
      </c>
      <c r="K24" s="15"/>
      <c r="L24" s="15"/>
      <c r="M24" s="15"/>
      <c r="N24" s="15"/>
      <c r="O24" s="15" t="s">
        <v>53</v>
      </c>
      <c r="P24" s="15"/>
      <c r="Q24" s="15"/>
      <c r="R24" s="15"/>
      <c r="S24" s="15"/>
      <c r="T24" s="15" t="s">
        <v>53</v>
      </c>
      <c r="U24" s="15"/>
      <c r="V24" s="15"/>
      <c r="W24" s="15" t="s">
        <v>53</v>
      </c>
      <c r="X24" s="15"/>
      <c r="Y24" s="16"/>
      <c r="Z24" s="106">
        <f>COUNTIFS(F25:Y26,"&gt;1")</f>
        <v>4</v>
      </c>
      <c r="AA24" s="57">
        <f>SUM(F25:Y26)</f>
        <v>150</v>
      </c>
      <c r="AB24" s="103" t="s">
        <v>83</v>
      </c>
      <c r="AC24" s="63">
        <f>IF(AB24&gt;AT25,"DNF",AK25)</f>
        <v>2</v>
      </c>
      <c r="AD24" s="168">
        <f>IF(AC24="DNF","DNF",RANK(AV24,AV$6:AV$155))</f>
        <v>13</v>
      </c>
      <c r="AR24" s="20"/>
      <c r="AS24" s="1">
        <f>AS25+AS26</f>
        <v>2</v>
      </c>
      <c r="AT24" s="21" t="s">
        <v>57</v>
      </c>
      <c r="AV24" s="1">
        <f t="shared" si="2"/>
        <v>150</v>
      </c>
    </row>
    <row r="25" spans="1:48" ht="24.95" customHeight="1" thickBot="1" x14ac:dyDescent="0.25">
      <c r="A25" s="42"/>
      <c r="B25" s="17" t="s">
        <v>84</v>
      </c>
      <c r="C25" s="18" t="s">
        <v>69</v>
      </c>
      <c r="D25" s="19">
        <v>1976</v>
      </c>
      <c r="E25" s="101"/>
      <c r="F25" s="44" t="b">
        <f>IF(F24&gt;0,F5)</f>
        <v>0</v>
      </c>
      <c r="G25" s="37" t="b">
        <f t="shared" ref="G25:Y25" si="13">IF(G24&gt;0,G5)</f>
        <v>0</v>
      </c>
      <c r="H25" s="37" t="b">
        <f t="shared" si="13"/>
        <v>0</v>
      </c>
      <c r="I25" s="37" t="b">
        <f t="shared" si="13"/>
        <v>0</v>
      </c>
      <c r="J25" s="37">
        <f t="shared" si="13"/>
        <v>10</v>
      </c>
      <c r="K25" s="37" t="b">
        <f t="shared" si="13"/>
        <v>0</v>
      </c>
      <c r="L25" s="37" t="b">
        <f t="shared" si="13"/>
        <v>0</v>
      </c>
      <c r="M25" s="37" t="b">
        <f t="shared" si="13"/>
        <v>0</v>
      </c>
      <c r="N25" s="37" t="b">
        <f t="shared" si="13"/>
        <v>0</v>
      </c>
      <c r="O25" s="37">
        <f t="shared" si="13"/>
        <v>50</v>
      </c>
      <c r="P25" s="37" t="b">
        <f t="shared" si="13"/>
        <v>0</v>
      </c>
      <c r="Q25" s="37" t="b">
        <f t="shared" si="13"/>
        <v>0</v>
      </c>
      <c r="R25" s="37" t="b">
        <f t="shared" si="13"/>
        <v>0</v>
      </c>
      <c r="S25" s="37" t="b">
        <f t="shared" si="13"/>
        <v>0</v>
      </c>
      <c r="T25" s="37">
        <f t="shared" si="13"/>
        <v>40</v>
      </c>
      <c r="U25" s="37" t="b">
        <f t="shared" si="13"/>
        <v>0</v>
      </c>
      <c r="V25" s="37" t="b">
        <f t="shared" si="13"/>
        <v>0</v>
      </c>
      <c r="W25" s="37">
        <f t="shared" si="13"/>
        <v>50</v>
      </c>
      <c r="X25" s="37" t="b">
        <f t="shared" si="13"/>
        <v>0</v>
      </c>
      <c r="Y25" s="39" t="b">
        <f t="shared" si="13"/>
        <v>0</v>
      </c>
      <c r="Z25" s="107"/>
      <c r="AA25" s="58"/>
      <c r="AB25" s="104"/>
      <c r="AC25" s="64"/>
      <c r="AD25" s="168"/>
      <c r="AE25" s="1">
        <f>IF(E24="M ",AA24,0)</f>
        <v>0</v>
      </c>
      <c r="AF25" s="1">
        <f>IF(E24="MV",AA24,0)</f>
        <v>0</v>
      </c>
      <c r="AG25" s="1">
        <f>IF(E24="Z ",AA24,0)</f>
        <v>150</v>
      </c>
      <c r="AH25" s="1">
        <f>IF(E24="ZV",AA24,0)</f>
        <v>0</v>
      </c>
      <c r="AI25" s="1">
        <f>IF(E24="S ",AA24,0)</f>
        <v>0</v>
      </c>
      <c r="AJ25" s="1">
        <f>IF(E24="SV",AA24,0)</f>
        <v>0</v>
      </c>
      <c r="AK25" s="1">
        <f>IF(AB24&gt;0,AR25,"DNF")</f>
        <v>2</v>
      </c>
      <c r="AL25" s="1">
        <f t="shared" ref="AL25:AQ25" si="14">RANK(AE25,AE$7:AE$154)</f>
        <v>3</v>
      </c>
      <c r="AM25" s="1">
        <f t="shared" si="14"/>
        <v>2</v>
      </c>
      <c r="AN25" s="1">
        <f t="shared" si="14"/>
        <v>2</v>
      </c>
      <c r="AO25" s="1">
        <f t="shared" si="14"/>
        <v>1</v>
      </c>
      <c r="AP25" s="1">
        <f t="shared" si="14"/>
        <v>3</v>
      </c>
      <c r="AQ25" s="1">
        <f t="shared" si="14"/>
        <v>2</v>
      </c>
      <c r="AR25" s="20">
        <f>IF(Z24&gt;0,IF(E24="M ",AL25)+IF(E24="MV",AM25)+IF(E24="Z ",AN25)+IF(E24="ZV",AO25)+IF(E24="S ",AP25)+IF(E24="SV",AQ25),"DNF")</f>
        <v>2</v>
      </c>
      <c r="AS25" s="1">
        <f>IF(C25="M",2)+IF(C25="Z",1)</f>
        <v>1</v>
      </c>
      <c r="AT25" s="21" t="s">
        <v>57</v>
      </c>
      <c r="AV25" s="1">
        <f t="shared" si="2"/>
        <v>0</v>
      </c>
    </row>
    <row r="26" spans="1:48" ht="24.95" customHeight="1" thickBot="1" x14ac:dyDescent="0.25">
      <c r="A26" s="43"/>
      <c r="B26" s="22" t="s">
        <v>85</v>
      </c>
      <c r="C26" s="23" t="s">
        <v>69</v>
      </c>
      <c r="D26" s="24">
        <v>2000</v>
      </c>
      <c r="E26" s="102"/>
      <c r="F26" s="45"/>
      <c r="G26" s="38"/>
      <c r="H26" s="38"/>
      <c r="I26" s="38"/>
      <c r="J26" s="38"/>
      <c r="K26" s="38"/>
      <c r="L26" s="38"/>
      <c r="M26" s="38"/>
      <c r="N26" s="38"/>
      <c r="O26" s="38"/>
      <c r="P26" s="38"/>
      <c r="Q26" s="38"/>
      <c r="R26" s="38"/>
      <c r="S26" s="38"/>
      <c r="T26" s="38"/>
      <c r="U26" s="38"/>
      <c r="V26" s="38"/>
      <c r="W26" s="38"/>
      <c r="X26" s="38"/>
      <c r="Y26" s="40"/>
      <c r="Z26" s="108"/>
      <c r="AA26" s="59"/>
      <c r="AB26" s="105"/>
      <c r="AC26" s="65"/>
      <c r="AD26" s="168"/>
      <c r="AR26" s="20"/>
      <c r="AS26" s="1">
        <f>IF(C26="M",2)+IF(C26="Z",1)</f>
        <v>1</v>
      </c>
      <c r="AT26" s="21" t="s">
        <v>57</v>
      </c>
      <c r="AV26" s="1">
        <f t="shared" si="2"/>
        <v>0</v>
      </c>
    </row>
    <row r="27" spans="1:48" ht="24.95" customHeight="1" thickBot="1" x14ac:dyDescent="0.25">
      <c r="A27" s="41" t="s">
        <v>13</v>
      </c>
      <c r="B27" s="11" t="s">
        <v>86</v>
      </c>
      <c r="C27" s="12" t="str">
        <f>IF(AS27=2,"Z",IF(AS27=3,"S",IF(AS27=4,"M")))</f>
        <v>M</v>
      </c>
      <c r="D27" s="13">
        <f>(2017-D28)+(2017-D29)</f>
        <v>90</v>
      </c>
      <c r="E27" s="100" t="str">
        <f>IF(D27&gt;89,CONCATENATE(C27,"V"),CONCATENATE(C27," "))</f>
        <v>MV</v>
      </c>
      <c r="F27" s="14" t="s">
        <v>53</v>
      </c>
      <c r="G27" s="15"/>
      <c r="H27" s="15"/>
      <c r="I27" s="15"/>
      <c r="J27" s="15"/>
      <c r="K27" s="15"/>
      <c r="L27" s="15" t="s">
        <v>53</v>
      </c>
      <c r="M27" s="15" t="s">
        <v>53</v>
      </c>
      <c r="N27" s="15" t="s">
        <v>53</v>
      </c>
      <c r="O27" s="15" t="s">
        <v>53</v>
      </c>
      <c r="P27" s="15"/>
      <c r="Q27" s="15"/>
      <c r="R27" s="15"/>
      <c r="S27" s="15" t="s">
        <v>53</v>
      </c>
      <c r="T27" s="15"/>
      <c r="U27" s="15"/>
      <c r="V27" s="15" t="s">
        <v>53</v>
      </c>
      <c r="W27" s="15" t="s">
        <v>53</v>
      </c>
      <c r="X27" s="15"/>
      <c r="Y27" s="16"/>
      <c r="Z27" s="106">
        <f>COUNTIFS(F28:Y29,"&gt;1")</f>
        <v>8</v>
      </c>
      <c r="AA27" s="57">
        <f>SUM(F28:Y29)</f>
        <v>400</v>
      </c>
      <c r="AB27" s="103" t="s">
        <v>87</v>
      </c>
      <c r="AC27" s="63">
        <f>IF(AB27&gt;AT28,"DNF",AK28)</f>
        <v>1</v>
      </c>
      <c r="AD27" s="168">
        <f>IF(AC27="DNF","DNF",RANK(AV27,AV$6:AV$155))</f>
        <v>1</v>
      </c>
      <c r="AR27" s="20"/>
      <c r="AS27" s="1">
        <f>AS28+AS29</f>
        <v>4</v>
      </c>
      <c r="AT27" s="21" t="s">
        <v>57</v>
      </c>
      <c r="AV27" s="1">
        <f t="shared" si="2"/>
        <v>400</v>
      </c>
    </row>
    <row r="28" spans="1:48" ht="24.95" customHeight="1" thickBot="1" x14ac:dyDescent="0.25">
      <c r="A28" s="42"/>
      <c r="B28" s="17" t="s">
        <v>88</v>
      </c>
      <c r="C28" s="18" t="s">
        <v>56</v>
      </c>
      <c r="D28" s="19">
        <v>1967</v>
      </c>
      <c r="E28" s="101"/>
      <c r="F28" s="44">
        <f>IF(F27&gt;0,F5)</f>
        <v>60</v>
      </c>
      <c r="G28" s="37" t="b">
        <f t="shared" ref="G28:Y28" si="15">IF(G27&gt;0,G5)</f>
        <v>0</v>
      </c>
      <c r="H28" s="37" t="b">
        <f t="shared" si="15"/>
        <v>0</v>
      </c>
      <c r="I28" s="37" t="b">
        <f t="shared" si="15"/>
        <v>0</v>
      </c>
      <c r="J28" s="37" t="b">
        <f t="shared" si="15"/>
        <v>0</v>
      </c>
      <c r="K28" s="37" t="b">
        <f t="shared" si="15"/>
        <v>0</v>
      </c>
      <c r="L28" s="37">
        <f t="shared" si="15"/>
        <v>40</v>
      </c>
      <c r="M28" s="37">
        <f t="shared" si="15"/>
        <v>60</v>
      </c>
      <c r="N28" s="37">
        <f t="shared" si="15"/>
        <v>50</v>
      </c>
      <c r="O28" s="37">
        <f t="shared" si="15"/>
        <v>50</v>
      </c>
      <c r="P28" s="37" t="b">
        <f t="shared" si="15"/>
        <v>0</v>
      </c>
      <c r="Q28" s="37" t="b">
        <f t="shared" si="15"/>
        <v>0</v>
      </c>
      <c r="R28" s="37" t="b">
        <f t="shared" si="15"/>
        <v>0</v>
      </c>
      <c r="S28" s="37">
        <f t="shared" si="15"/>
        <v>70</v>
      </c>
      <c r="T28" s="37" t="b">
        <f t="shared" si="15"/>
        <v>0</v>
      </c>
      <c r="U28" s="37" t="b">
        <f t="shared" si="15"/>
        <v>0</v>
      </c>
      <c r="V28" s="37">
        <f t="shared" si="15"/>
        <v>20</v>
      </c>
      <c r="W28" s="37">
        <f t="shared" si="15"/>
        <v>50</v>
      </c>
      <c r="X28" s="37" t="b">
        <f t="shared" si="15"/>
        <v>0</v>
      </c>
      <c r="Y28" s="39" t="b">
        <f t="shared" si="15"/>
        <v>0</v>
      </c>
      <c r="Z28" s="107"/>
      <c r="AA28" s="58"/>
      <c r="AB28" s="104"/>
      <c r="AC28" s="64"/>
      <c r="AD28" s="168"/>
      <c r="AE28" s="1">
        <f>IF(E27="M ",AA27,0)</f>
        <v>0</v>
      </c>
      <c r="AF28" s="1">
        <f>IF(E27="MV",AA27,0)</f>
        <v>400</v>
      </c>
      <c r="AG28" s="1">
        <f>IF(E27="Z ",AA27,0)</f>
        <v>0</v>
      </c>
      <c r="AH28" s="1">
        <f>IF(E27="ZV",AA27,0)</f>
        <v>0</v>
      </c>
      <c r="AI28" s="1">
        <f>IF(E27="S ",AA27,0)</f>
        <v>0</v>
      </c>
      <c r="AJ28" s="1">
        <f>IF(E27="SV",AA27,0)</f>
        <v>0</v>
      </c>
      <c r="AK28" s="1">
        <f>IF(AB27&gt;0,AR28,"DNF")</f>
        <v>1</v>
      </c>
      <c r="AL28" s="1">
        <f t="shared" ref="AL28:AQ28" si="16">RANK(AE28,AE$7:AE$154)</f>
        <v>3</v>
      </c>
      <c r="AM28" s="1">
        <f t="shared" si="16"/>
        <v>1</v>
      </c>
      <c r="AN28" s="1">
        <f t="shared" si="16"/>
        <v>4</v>
      </c>
      <c r="AO28" s="1">
        <f t="shared" si="16"/>
        <v>1</v>
      </c>
      <c r="AP28" s="1">
        <f t="shared" si="16"/>
        <v>3</v>
      </c>
      <c r="AQ28" s="1">
        <f t="shared" si="16"/>
        <v>2</v>
      </c>
      <c r="AR28" s="20">
        <f>IF(Z27&gt;0,IF(E27="M ",AL28)+IF(E27="MV",AM28)+IF(E27="Z ",AN28)+IF(E27="ZV",AO28)+IF(E27="S ",AP28)+IF(E27="SV",AQ28),"DNF")</f>
        <v>1</v>
      </c>
      <c r="AS28" s="1">
        <f>IF(C28="M",2)+IF(C28="Z",1)</f>
        <v>2</v>
      </c>
      <c r="AT28" s="21" t="s">
        <v>57</v>
      </c>
      <c r="AV28" s="1">
        <f t="shared" si="2"/>
        <v>0</v>
      </c>
    </row>
    <row r="29" spans="1:48" ht="24.95" customHeight="1" thickBot="1" x14ac:dyDescent="0.25">
      <c r="A29" s="43"/>
      <c r="B29" s="22" t="s">
        <v>89</v>
      </c>
      <c r="C29" s="23" t="s">
        <v>56</v>
      </c>
      <c r="D29" s="24">
        <v>1977</v>
      </c>
      <c r="E29" s="102"/>
      <c r="F29" s="45"/>
      <c r="G29" s="38"/>
      <c r="H29" s="38"/>
      <c r="I29" s="38"/>
      <c r="J29" s="38"/>
      <c r="K29" s="38"/>
      <c r="L29" s="38"/>
      <c r="M29" s="38"/>
      <c r="N29" s="38"/>
      <c r="O29" s="38"/>
      <c r="P29" s="38"/>
      <c r="Q29" s="38"/>
      <c r="R29" s="38"/>
      <c r="S29" s="38"/>
      <c r="T29" s="38"/>
      <c r="U29" s="38"/>
      <c r="V29" s="38"/>
      <c r="W29" s="38"/>
      <c r="X29" s="38"/>
      <c r="Y29" s="40"/>
      <c r="Z29" s="108"/>
      <c r="AA29" s="59"/>
      <c r="AB29" s="105"/>
      <c r="AC29" s="65"/>
      <c r="AD29" s="168"/>
      <c r="AR29" s="20"/>
      <c r="AS29" s="1">
        <f>IF(C29="M",2)+IF(C29="Z",1)</f>
        <v>2</v>
      </c>
      <c r="AT29" s="21" t="s">
        <v>57</v>
      </c>
      <c r="AV29" s="1">
        <f t="shared" si="2"/>
        <v>0</v>
      </c>
    </row>
    <row r="30" spans="1:48" ht="24.95" customHeight="1" thickBot="1" x14ac:dyDescent="0.25">
      <c r="A30" s="41" t="s">
        <v>14</v>
      </c>
      <c r="B30" s="11" t="s">
        <v>90</v>
      </c>
      <c r="C30" s="12" t="str">
        <f>IF(AS30=2,"Z",IF(AS30=3,"S",IF(AS30=4,"M")))</f>
        <v>S</v>
      </c>
      <c r="D30" s="13">
        <f>(2017-D31)+(2017-D32)</f>
        <v>70</v>
      </c>
      <c r="E30" s="100" t="str">
        <f>IF(D30&gt;89,CONCATENATE(C30,"V"),CONCATENATE(C30," "))</f>
        <v xml:space="preserve">S </v>
      </c>
      <c r="F30" s="14"/>
      <c r="G30" s="15"/>
      <c r="H30" s="15"/>
      <c r="I30" s="15"/>
      <c r="J30" s="15" t="s">
        <v>53</v>
      </c>
      <c r="K30" s="15"/>
      <c r="L30" s="15"/>
      <c r="M30" s="15"/>
      <c r="N30" s="15"/>
      <c r="O30" s="15" t="s">
        <v>53</v>
      </c>
      <c r="P30" s="15"/>
      <c r="Q30" s="15"/>
      <c r="R30" s="15"/>
      <c r="S30" s="15"/>
      <c r="T30" s="15" t="s">
        <v>53</v>
      </c>
      <c r="U30" s="15"/>
      <c r="V30" s="15"/>
      <c r="W30" s="15" t="s">
        <v>53</v>
      </c>
      <c r="X30" s="15"/>
      <c r="Y30" s="16" t="s">
        <v>53</v>
      </c>
      <c r="Z30" s="106">
        <f>COUNTIFS(F31:Y32,"&gt;1")</f>
        <v>5</v>
      </c>
      <c r="AA30" s="57">
        <f>SUM(F31:Y32)</f>
        <v>170</v>
      </c>
      <c r="AB30" s="103" t="s">
        <v>91</v>
      </c>
      <c r="AC30" s="63">
        <f>IF(AB30&gt;AT31,"DNF",AK31)</f>
        <v>2</v>
      </c>
      <c r="AD30" s="168">
        <f>IF(AC30="DNF","DNF",RANK(AV30,AV$6:AV$155))</f>
        <v>11</v>
      </c>
      <c r="AR30" s="20"/>
      <c r="AS30" s="1">
        <f>AS31+AS32</f>
        <v>3</v>
      </c>
      <c r="AT30" s="21" t="s">
        <v>57</v>
      </c>
      <c r="AV30" s="1">
        <f t="shared" si="2"/>
        <v>170</v>
      </c>
    </row>
    <row r="31" spans="1:48" ht="24.95" customHeight="1" thickBot="1" x14ac:dyDescent="0.25">
      <c r="A31" s="42"/>
      <c r="B31" s="17" t="s">
        <v>92</v>
      </c>
      <c r="C31" s="18" t="s">
        <v>56</v>
      </c>
      <c r="D31" s="19">
        <v>1978</v>
      </c>
      <c r="E31" s="101"/>
      <c r="F31" s="44" t="b">
        <f>IF(F30&gt;0,F5)</f>
        <v>0</v>
      </c>
      <c r="G31" s="37" t="b">
        <f t="shared" ref="G31:Y31" si="17">IF(G30&gt;0,G5)</f>
        <v>0</v>
      </c>
      <c r="H31" s="37" t="b">
        <f t="shared" si="17"/>
        <v>0</v>
      </c>
      <c r="I31" s="37" t="b">
        <f t="shared" si="17"/>
        <v>0</v>
      </c>
      <c r="J31" s="37">
        <f t="shared" si="17"/>
        <v>10</v>
      </c>
      <c r="K31" s="37" t="b">
        <f t="shared" si="17"/>
        <v>0</v>
      </c>
      <c r="L31" s="37" t="b">
        <f t="shared" si="17"/>
        <v>0</v>
      </c>
      <c r="M31" s="37" t="b">
        <f t="shared" si="17"/>
        <v>0</v>
      </c>
      <c r="N31" s="37" t="b">
        <f t="shared" si="17"/>
        <v>0</v>
      </c>
      <c r="O31" s="37">
        <f t="shared" si="17"/>
        <v>50</v>
      </c>
      <c r="P31" s="37" t="b">
        <f t="shared" si="17"/>
        <v>0</v>
      </c>
      <c r="Q31" s="37" t="b">
        <f t="shared" si="17"/>
        <v>0</v>
      </c>
      <c r="R31" s="37" t="b">
        <f t="shared" si="17"/>
        <v>0</v>
      </c>
      <c r="S31" s="37" t="b">
        <f t="shared" si="17"/>
        <v>0</v>
      </c>
      <c r="T31" s="37">
        <f t="shared" si="17"/>
        <v>40</v>
      </c>
      <c r="U31" s="37" t="b">
        <f t="shared" si="17"/>
        <v>0</v>
      </c>
      <c r="V31" s="37" t="b">
        <f t="shared" si="17"/>
        <v>0</v>
      </c>
      <c r="W31" s="37">
        <f t="shared" si="17"/>
        <v>50</v>
      </c>
      <c r="X31" s="37" t="b">
        <f t="shared" si="17"/>
        <v>0</v>
      </c>
      <c r="Y31" s="39">
        <f t="shared" si="17"/>
        <v>20</v>
      </c>
      <c r="Z31" s="107"/>
      <c r="AA31" s="58"/>
      <c r="AB31" s="104"/>
      <c r="AC31" s="64"/>
      <c r="AD31" s="168"/>
      <c r="AE31" s="1">
        <f>IF(E30="M ",AA30,0)</f>
        <v>0</v>
      </c>
      <c r="AF31" s="1">
        <f>IF(E30="MV",AA30,0)</f>
        <v>0</v>
      </c>
      <c r="AG31" s="1">
        <f>IF(E30="Z ",AA30,0)</f>
        <v>0</v>
      </c>
      <c r="AH31" s="1">
        <f>IF(E30="ZV",AA30,0)</f>
        <v>0</v>
      </c>
      <c r="AI31" s="1">
        <f>IF(E30="S ",AA30,0)</f>
        <v>170</v>
      </c>
      <c r="AJ31" s="1">
        <f>IF(E30="SV",AA30,0)</f>
        <v>0</v>
      </c>
      <c r="AK31" s="1">
        <f>IF(AB30&gt;0,AR31,"DNF")</f>
        <v>2</v>
      </c>
      <c r="AL31" s="1">
        <f t="shared" ref="AL31:AQ31" si="18">RANK(AE31,AE$7:AE$154)</f>
        <v>3</v>
      </c>
      <c r="AM31" s="1">
        <f t="shared" si="18"/>
        <v>2</v>
      </c>
      <c r="AN31" s="1">
        <f t="shared" si="18"/>
        <v>4</v>
      </c>
      <c r="AO31" s="1">
        <f t="shared" si="18"/>
        <v>1</v>
      </c>
      <c r="AP31" s="1">
        <f t="shared" si="18"/>
        <v>2</v>
      </c>
      <c r="AQ31" s="1">
        <f t="shared" si="18"/>
        <v>2</v>
      </c>
      <c r="AR31" s="20">
        <f>IF(Z30&gt;0,IF(E30="M ",AL31)+IF(E30="MV",AM31)+IF(E30="Z ",AN31)+IF(E30="ZV",AO31)+IF(E30="S ",AP31)+IF(E30="SV",AQ31),"DNF")</f>
        <v>2</v>
      </c>
      <c r="AS31" s="1">
        <f>IF(C31="M",2)+IF(C31="Z",1)</f>
        <v>2</v>
      </c>
      <c r="AT31" s="21" t="s">
        <v>57</v>
      </c>
      <c r="AV31" s="1">
        <f t="shared" si="2"/>
        <v>0</v>
      </c>
    </row>
    <row r="32" spans="1:48" ht="24.95" customHeight="1" thickBot="1" x14ac:dyDescent="0.25">
      <c r="A32" s="43"/>
      <c r="B32" s="22" t="s">
        <v>93</v>
      </c>
      <c r="C32" s="23" t="s">
        <v>69</v>
      </c>
      <c r="D32" s="24">
        <v>1986</v>
      </c>
      <c r="E32" s="102"/>
      <c r="F32" s="45"/>
      <c r="G32" s="38"/>
      <c r="H32" s="38"/>
      <c r="I32" s="38"/>
      <c r="J32" s="38"/>
      <c r="K32" s="38"/>
      <c r="L32" s="38"/>
      <c r="M32" s="38"/>
      <c r="N32" s="38"/>
      <c r="O32" s="38"/>
      <c r="P32" s="38"/>
      <c r="Q32" s="38"/>
      <c r="R32" s="38"/>
      <c r="S32" s="38"/>
      <c r="T32" s="38"/>
      <c r="U32" s="38"/>
      <c r="V32" s="38"/>
      <c r="W32" s="38"/>
      <c r="X32" s="38"/>
      <c r="Y32" s="40"/>
      <c r="Z32" s="108"/>
      <c r="AA32" s="59"/>
      <c r="AB32" s="105"/>
      <c r="AC32" s="65"/>
      <c r="AD32" s="168"/>
      <c r="AR32" s="20"/>
      <c r="AS32" s="1">
        <f>IF(C32="M",2)+IF(C32="Z",1)</f>
        <v>1</v>
      </c>
      <c r="AT32" s="21" t="s">
        <v>57</v>
      </c>
      <c r="AV32" s="1">
        <f t="shared" si="2"/>
        <v>0</v>
      </c>
    </row>
    <row r="33" spans="1:48" ht="24.95" customHeight="1" thickBot="1" x14ac:dyDescent="0.25">
      <c r="A33" s="41">
        <v>10</v>
      </c>
      <c r="B33" s="11" t="s">
        <v>94</v>
      </c>
      <c r="C33" s="12" t="str">
        <f>IF(AS33=2,"Z",IF(AS33=3,"S",IF(AS33=4,"M")))</f>
        <v>Z</v>
      </c>
      <c r="D33" s="13">
        <f>(2017-D34)+(2017-D35)</f>
        <v>59</v>
      </c>
      <c r="E33" s="100" t="str">
        <f>IF(D33&gt;89,CONCATENATE(C33,"V"),CONCATENATE(C33," "))</f>
        <v xml:space="preserve">Z </v>
      </c>
      <c r="F33" s="14"/>
      <c r="G33" s="15"/>
      <c r="H33" s="15"/>
      <c r="I33" s="15"/>
      <c r="J33" s="15"/>
      <c r="K33" s="15"/>
      <c r="L33" s="15" t="s">
        <v>53</v>
      </c>
      <c r="M33" s="15"/>
      <c r="N33" s="15"/>
      <c r="O33" s="15"/>
      <c r="P33" s="15"/>
      <c r="Q33" s="15"/>
      <c r="R33" s="15"/>
      <c r="S33" s="15"/>
      <c r="T33" s="15" t="s">
        <v>53</v>
      </c>
      <c r="U33" s="15"/>
      <c r="V33" s="15" t="s">
        <v>53</v>
      </c>
      <c r="W33" s="15"/>
      <c r="X33" s="15"/>
      <c r="Y33" s="16"/>
      <c r="Z33" s="106">
        <f>COUNTIFS(F34:Y35,"&gt;1")</f>
        <v>3</v>
      </c>
      <c r="AA33" s="57">
        <f>SUM(F34:Y35)</f>
        <v>100</v>
      </c>
      <c r="AB33" s="103" t="s">
        <v>95</v>
      </c>
      <c r="AC33" s="63">
        <f>IF(AB33&gt;AT34,"DNF",AK34)</f>
        <v>3</v>
      </c>
      <c r="AD33" s="168">
        <f>IF(AC33="DNF","DNF",RANK(AV33,AV$6:AV$155))</f>
        <v>14</v>
      </c>
      <c r="AR33" s="20"/>
      <c r="AS33" s="1">
        <f>AS34+AS35</f>
        <v>2</v>
      </c>
      <c r="AT33" s="21" t="s">
        <v>57</v>
      </c>
      <c r="AV33" s="1">
        <f t="shared" si="2"/>
        <v>100</v>
      </c>
    </row>
    <row r="34" spans="1:48" ht="24.95" customHeight="1" thickBot="1" x14ac:dyDescent="0.25">
      <c r="A34" s="42"/>
      <c r="B34" s="17" t="s">
        <v>96</v>
      </c>
      <c r="C34" s="18" t="s">
        <v>69</v>
      </c>
      <c r="D34" s="19">
        <v>1974</v>
      </c>
      <c r="E34" s="101"/>
      <c r="F34" s="44" t="b">
        <f>IF(F33&gt;0,F5)</f>
        <v>0</v>
      </c>
      <c r="G34" s="37" t="b">
        <f t="shared" ref="G34:Y34" si="19">IF(G33&gt;0,G5)</f>
        <v>0</v>
      </c>
      <c r="H34" s="37" t="b">
        <f t="shared" si="19"/>
        <v>0</v>
      </c>
      <c r="I34" s="37" t="b">
        <f t="shared" si="19"/>
        <v>0</v>
      </c>
      <c r="J34" s="37" t="b">
        <f t="shared" si="19"/>
        <v>0</v>
      </c>
      <c r="K34" s="37" t="b">
        <f t="shared" si="19"/>
        <v>0</v>
      </c>
      <c r="L34" s="37">
        <f t="shared" si="19"/>
        <v>40</v>
      </c>
      <c r="M34" s="37" t="b">
        <f t="shared" si="19"/>
        <v>0</v>
      </c>
      <c r="N34" s="37" t="b">
        <f t="shared" si="19"/>
        <v>0</v>
      </c>
      <c r="O34" s="37" t="b">
        <f t="shared" si="19"/>
        <v>0</v>
      </c>
      <c r="P34" s="37" t="b">
        <f t="shared" si="19"/>
        <v>0</v>
      </c>
      <c r="Q34" s="37" t="b">
        <f t="shared" si="19"/>
        <v>0</v>
      </c>
      <c r="R34" s="37" t="b">
        <f t="shared" si="19"/>
        <v>0</v>
      </c>
      <c r="S34" s="37" t="b">
        <f t="shared" si="19"/>
        <v>0</v>
      </c>
      <c r="T34" s="37">
        <f t="shared" si="19"/>
        <v>40</v>
      </c>
      <c r="U34" s="37" t="b">
        <f t="shared" si="19"/>
        <v>0</v>
      </c>
      <c r="V34" s="37">
        <f t="shared" si="19"/>
        <v>20</v>
      </c>
      <c r="W34" s="37" t="b">
        <f t="shared" si="19"/>
        <v>0</v>
      </c>
      <c r="X34" s="37" t="b">
        <f t="shared" si="19"/>
        <v>0</v>
      </c>
      <c r="Y34" s="39" t="b">
        <f t="shared" si="19"/>
        <v>0</v>
      </c>
      <c r="Z34" s="107"/>
      <c r="AA34" s="58"/>
      <c r="AB34" s="104"/>
      <c r="AC34" s="64"/>
      <c r="AD34" s="168"/>
      <c r="AE34" s="1">
        <f>IF(E33="M ",AA33,0)</f>
        <v>0</v>
      </c>
      <c r="AF34" s="1">
        <f>IF(E33="MV",AA33,0)</f>
        <v>0</v>
      </c>
      <c r="AG34" s="1">
        <f>IF(E33="Z ",AA33,0)</f>
        <v>100</v>
      </c>
      <c r="AH34" s="1">
        <f>IF(E33="ZV",AA33,0)</f>
        <v>0</v>
      </c>
      <c r="AI34" s="1">
        <f>IF(E33="S ",AA33,0)</f>
        <v>0</v>
      </c>
      <c r="AJ34" s="1">
        <f>IF(E33="SV",AA33,0)</f>
        <v>0</v>
      </c>
      <c r="AK34" s="1">
        <f>IF(AB33&gt;0,AR34,"DNF")</f>
        <v>3</v>
      </c>
      <c r="AL34" s="1">
        <f t="shared" ref="AL34:AQ34" si="20">RANK(AE34,AE$7:AE$154)</f>
        <v>3</v>
      </c>
      <c r="AM34" s="1">
        <f t="shared" si="20"/>
        <v>2</v>
      </c>
      <c r="AN34" s="1">
        <f t="shared" si="20"/>
        <v>3</v>
      </c>
      <c r="AO34" s="1">
        <f t="shared" si="20"/>
        <v>1</v>
      </c>
      <c r="AP34" s="1">
        <f t="shared" si="20"/>
        <v>3</v>
      </c>
      <c r="AQ34" s="1">
        <f t="shared" si="20"/>
        <v>2</v>
      </c>
      <c r="AR34" s="20">
        <f>IF(Z33&gt;0,IF(E33="M ",AL34)+IF(E33="MV",AM34)+IF(E33="Z ",AN34)+IF(E33="ZV",AO34)+IF(E33="S ",AP34)+IF(E33="SV",AQ34),"DNF")</f>
        <v>3</v>
      </c>
      <c r="AS34" s="1">
        <f>IF(C34="M",2)+IF(C34="Z",1)</f>
        <v>1</v>
      </c>
      <c r="AT34" s="21" t="s">
        <v>57</v>
      </c>
      <c r="AV34" s="1">
        <f t="shared" si="2"/>
        <v>0</v>
      </c>
    </row>
    <row r="35" spans="1:48" ht="24.95" customHeight="1" thickBot="1" x14ac:dyDescent="0.25">
      <c r="A35" s="43"/>
      <c r="B35" s="22" t="s">
        <v>97</v>
      </c>
      <c r="C35" s="23" t="s">
        <v>69</v>
      </c>
      <c r="D35" s="24">
        <v>2001</v>
      </c>
      <c r="E35" s="102"/>
      <c r="F35" s="45"/>
      <c r="G35" s="38"/>
      <c r="H35" s="38"/>
      <c r="I35" s="38"/>
      <c r="J35" s="38"/>
      <c r="K35" s="38"/>
      <c r="L35" s="38"/>
      <c r="M35" s="38"/>
      <c r="N35" s="38"/>
      <c r="O35" s="38"/>
      <c r="P35" s="38"/>
      <c r="Q35" s="38"/>
      <c r="R35" s="38"/>
      <c r="S35" s="38"/>
      <c r="T35" s="38"/>
      <c r="U35" s="38"/>
      <c r="V35" s="38"/>
      <c r="W35" s="38"/>
      <c r="X35" s="38"/>
      <c r="Y35" s="40"/>
      <c r="Z35" s="108"/>
      <c r="AA35" s="59"/>
      <c r="AB35" s="105"/>
      <c r="AC35" s="65"/>
      <c r="AD35" s="168"/>
      <c r="AR35" s="20"/>
      <c r="AS35" s="1">
        <f>IF(C35="M",2)+IF(C35="Z",1)</f>
        <v>1</v>
      </c>
      <c r="AT35" s="21" t="s">
        <v>57</v>
      </c>
      <c r="AV35" s="1">
        <f t="shared" si="2"/>
        <v>0</v>
      </c>
    </row>
    <row r="36" spans="1:48" ht="24.95" customHeight="1" thickBot="1" x14ac:dyDescent="0.25">
      <c r="A36" s="41" t="s">
        <v>16</v>
      </c>
      <c r="B36" s="11" t="s">
        <v>98</v>
      </c>
      <c r="C36" s="12" t="str">
        <f>IF(AS36=2,"Z",IF(AS36=3,"S",IF(AS36=4,"M")))</f>
        <v>M</v>
      </c>
      <c r="D36" s="13">
        <f>(2017-D37)+(2017-D38)</f>
        <v>59</v>
      </c>
      <c r="E36" s="100" t="s">
        <v>60</v>
      </c>
      <c r="F36" s="14"/>
      <c r="G36" s="15"/>
      <c r="H36" s="15"/>
      <c r="I36" s="15"/>
      <c r="J36" s="15" t="s">
        <v>53</v>
      </c>
      <c r="K36" s="15"/>
      <c r="L36" s="15"/>
      <c r="M36" s="15" t="s">
        <v>53</v>
      </c>
      <c r="N36" s="15" t="s">
        <v>53</v>
      </c>
      <c r="O36" s="15" t="s">
        <v>53</v>
      </c>
      <c r="P36" s="15"/>
      <c r="Q36" s="15"/>
      <c r="R36" s="15"/>
      <c r="S36" s="15" t="s">
        <v>53</v>
      </c>
      <c r="T36" s="15" t="s">
        <v>53</v>
      </c>
      <c r="U36" s="15"/>
      <c r="V36" s="15" t="s">
        <v>53</v>
      </c>
      <c r="W36" s="15" t="s">
        <v>53</v>
      </c>
      <c r="X36" s="15"/>
      <c r="Y36" s="16" t="s">
        <v>53</v>
      </c>
      <c r="Z36" s="106">
        <f>COUNTIFS(F37:Y38,"&gt;1")</f>
        <v>9</v>
      </c>
      <c r="AA36" s="57">
        <f>SUM(F37:Y38)</f>
        <v>370</v>
      </c>
      <c r="AB36" s="103"/>
      <c r="AC36" s="63" t="str">
        <f>IF(AB36&gt;AT37,"DNF",AK37)</f>
        <v>DNF</v>
      </c>
      <c r="AD36" s="168" t="str">
        <f>IF(AC36="DNF","DNF",RANK(AV36,AV$6:AV$155))</f>
        <v>DNF</v>
      </c>
      <c r="AR36" s="20"/>
      <c r="AS36" s="1">
        <f>AS37+AS38</f>
        <v>4</v>
      </c>
      <c r="AT36" s="21" t="s">
        <v>57</v>
      </c>
      <c r="AV36" s="1">
        <f t="shared" si="2"/>
        <v>0</v>
      </c>
    </row>
    <row r="37" spans="1:48" ht="24.95" customHeight="1" thickBot="1" x14ac:dyDescent="0.25">
      <c r="A37" s="42"/>
      <c r="B37" s="17" t="s">
        <v>99</v>
      </c>
      <c r="C37" s="18" t="s">
        <v>56</v>
      </c>
      <c r="D37" s="19">
        <v>1973</v>
      </c>
      <c r="E37" s="101"/>
      <c r="F37" s="44" t="b">
        <f>IF(F36&gt;0,F5)</f>
        <v>0</v>
      </c>
      <c r="G37" s="37" t="b">
        <f t="shared" ref="G37:Y37" si="21">IF(G36&gt;0,G5)</f>
        <v>0</v>
      </c>
      <c r="H37" s="37" t="b">
        <f t="shared" si="21"/>
        <v>0</v>
      </c>
      <c r="I37" s="37" t="b">
        <f t="shared" si="21"/>
        <v>0</v>
      </c>
      <c r="J37" s="37">
        <f t="shared" si="21"/>
        <v>10</v>
      </c>
      <c r="K37" s="37" t="b">
        <f t="shared" si="21"/>
        <v>0</v>
      </c>
      <c r="L37" s="37" t="b">
        <f t="shared" si="21"/>
        <v>0</v>
      </c>
      <c r="M37" s="37">
        <f t="shared" si="21"/>
        <v>60</v>
      </c>
      <c r="N37" s="37">
        <f t="shared" si="21"/>
        <v>50</v>
      </c>
      <c r="O37" s="37">
        <f t="shared" si="21"/>
        <v>50</v>
      </c>
      <c r="P37" s="37" t="b">
        <f t="shared" si="21"/>
        <v>0</v>
      </c>
      <c r="Q37" s="37" t="b">
        <f t="shared" si="21"/>
        <v>0</v>
      </c>
      <c r="R37" s="37" t="b">
        <f t="shared" si="21"/>
        <v>0</v>
      </c>
      <c r="S37" s="37">
        <f t="shared" si="21"/>
        <v>70</v>
      </c>
      <c r="T37" s="37">
        <f t="shared" si="21"/>
        <v>40</v>
      </c>
      <c r="U37" s="37" t="b">
        <f t="shared" si="21"/>
        <v>0</v>
      </c>
      <c r="V37" s="37">
        <f t="shared" si="21"/>
        <v>20</v>
      </c>
      <c r="W37" s="37">
        <f t="shared" si="21"/>
        <v>50</v>
      </c>
      <c r="X37" s="37" t="b">
        <f t="shared" si="21"/>
        <v>0</v>
      </c>
      <c r="Y37" s="39">
        <f t="shared" si="21"/>
        <v>20</v>
      </c>
      <c r="Z37" s="107"/>
      <c r="AA37" s="58"/>
      <c r="AB37" s="104"/>
      <c r="AC37" s="64"/>
      <c r="AD37" s="168"/>
      <c r="AE37" s="1">
        <f>IF(E36="M ",AA36,0)</f>
        <v>0</v>
      </c>
      <c r="AF37" s="1">
        <f>IF(E36="MV",AA36,0)</f>
        <v>0</v>
      </c>
      <c r="AG37" s="1">
        <f>IF(E36="Z ",AA36,0)</f>
        <v>0</v>
      </c>
      <c r="AH37" s="1">
        <f>IF(E36="ZV",AA36,0)</f>
        <v>0</v>
      </c>
      <c r="AI37" s="1">
        <f>IF(E36="S ",AA36,0)</f>
        <v>0</v>
      </c>
      <c r="AJ37" s="1">
        <f>IF(E36="SV",AA36,0)</f>
        <v>0</v>
      </c>
      <c r="AK37" s="1" t="str">
        <f>IF(AB36&gt;0,AR37,"DNF")</f>
        <v>DNF</v>
      </c>
      <c r="AL37" s="1">
        <f t="shared" ref="AL37:AQ37" si="22">RANK(AE37,AE$7:AE$154)</f>
        <v>3</v>
      </c>
      <c r="AM37" s="1">
        <f t="shared" si="22"/>
        <v>2</v>
      </c>
      <c r="AN37" s="1">
        <f t="shared" si="22"/>
        <v>4</v>
      </c>
      <c r="AO37" s="1">
        <f t="shared" si="22"/>
        <v>1</v>
      </c>
      <c r="AP37" s="1">
        <f t="shared" si="22"/>
        <v>3</v>
      </c>
      <c r="AQ37" s="1">
        <f t="shared" si="22"/>
        <v>2</v>
      </c>
      <c r="AR37" s="20">
        <f>IF(Z36&gt;0,IF(E36="M ",AL37)+IF(E36="MV",AM37)+IF(E36="Z ",AN37)+IF(E36="ZV",AO37)+IF(E36="S ",AP37)+IF(E36="SV",AQ37),"DNF")</f>
        <v>0</v>
      </c>
      <c r="AS37" s="1">
        <f>IF(C37="M",2)+IF(C37="Z",1)</f>
        <v>2</v>
      </c>
      <c r="AT37" s="21" t="s">
        <v>57</v>
      </c>
      <c r="AV37" s="1">
        <f t="shared" si="2"/>
        <v>0</v>
      </c>
    </row>
    <row r="38" spans="1:48" ht="24.95" customHeight="1" thickBot="1" x14ac:dyDescent="0.25">
      <c r="A38" s="43"/>
      <c r="B38" s="22" t="s">
        <v>100</v>
      </c>
      <c r="C38" s="23" t="s">
        <v>56</v>
      </c>
      <c r="D38" s="24">
        <v>2002</v>
      </c>
      <c r="E38" s="102"/>
      <c r="F38" s="45"/>
      <c r="G38" s="38"/>
      <c r="H38" s="38"/>
      <c r="I38" s="38"/>
      <c r="J38" s="38"/>
      <c r="K38" s="38"/>
      <c r="L38" s="38"/>
      <c r="M38" s="38"/>
      <c r="N38" s="38"/>
      <c r="O38" s="38"/>
      <c r="P38" s="38"/>
      <c r="Q38" s="38"/>
      <c r="R38" s="38"/>
      <c r="S38" s="38"/>
      <c r="T38" s="38"/>
      <c r="U38" s="38"/>
      <c r="V38" s="38"/>
      <c r="W38" s="38"/>
      <c r="X38" s="38"/>
      <c r="Y38" s="40"/>
      <c r="Z38" s="108"/>
      <c r="AA38" s="59"/>
      <c r="AB38" s="105"/>
      <c r="AC38" s="65"/>
      <c r="AD38" s="168"/>
      <c r="AR38" s="20"/>
      <c r="AS38" s="1">
        <f>IF(C38="M",2)+IF(C38="Z",1)</f>
        <v>2</v>
      </c>
      <c r="AT38" s="21" t="s">
        <v>57</v>
      </c>
      <c r="AV38" s="1">
        <f t="shared" si="2"/>
        <v>0</v>
      </c>
    </row>
    <row r="39" spans="1:48" ht="24.95" customHeight="1" thickBot="1" x14ac:dyDescent="0.25">
      <c r="A39" s="41" t="s">
        <v>17</v>
      </c>
      <c r="B39" s="11" t="s">
        <v>101</v>
      </c>
      <c r="C39" s="12" t="str">
        <f>IF(AS39=2,"Z",IF(AS39=3,"S",IF(AS39=4,"M")))</f>
        <v>Z</v>
      </c>
      <c r="D39" s="13">
        <f>(2017-D40)+(2017-D41)</f>
        <v>75</v>
      </c>
      <c r="E39" s="100" t="str">
        <f>IF(D39&gt;89,CONCATENATE(C39,"V"),CONCATENATE(C39," "))</f>
        <v xml:space="preserve">Z </v>
      </c>
      <c r="F39" s="14"/>
      <c r="G39" s="15"/>
      <c r="H39" s="15"/>
      <c r="I39" s="15"/>
      <c r="J39" s="15" t="s">
        <v>53</v>
      </c>
      <c r="K39" s="15"/>
      <c r="L39" s="15" t="s">
        <v>53</v>
      </c>
      <c r="M39" s="15"/>
      <c r="N39" s="15"/>
      <c r="O39" s="15"/>
      <c r="P39" s="15"/>
      <c r="Q39" s="15"/>
      <c r="R39" s="15"/>
      <c r="S39" s="15"/>
      <c r="T39" s="15" t="s">
        <v>53</v>
      </c>
      <c r="U39" s="15"/>
      <c r="V39" s="15"/>
      <c r="W39" s="15" t="s">
        <v>53</v>
      </c>
      <c r="X39" s="15"/>
      <c r="Y39" s="16" t="s">
        <v>53</v>
      </c>
      <c r="Z39" s="106">
        <f>COUNTIFS(F40:Y41,"&gt;1")</f>
        <v>5</v>
      </c>
      <c r="AA39" s="57">
        <f>SUM(F40:Y41)</f>
        <v>160</v>
      </c>
      <c r="AB39" s="103" t="s">
        <v>102</v>
      </c>
      <c r="AC39" s="63">
        <f>IF(AB39&gt;AT40,"DNF",AK40)</f>
        <v>1</v>
      </c>
      <c r="AD39" s="168">
        <f>IF(AC39="DNF","DNF",RANK(AV39,AV$6:AV$155))</f>
        <v>12</v>
      </c>
      <c r="AR39" s="20"/>
      <c r="AS39" s="1">
        <f>AS40+AS41</f>
        <v>2</v>
      </c>
      <c r="AT39" s="21" t="s">
        <v>57</v>
      </c>
      <c r="AV39" s="1">
        <f t="shared" si="2"/>
        <v>160</v>
      </c>
    </row>
    <row r="40" spans="1:48" ht="24.95" customHeight="1" thickBot="1" x14ac:dyDescent="0.25">
      <c r="A40" s="42"/>
      <c r="B40" s="17" t="s">
        <v>103</v>
      </c>
      <c r="C40" s="18" t="s">
        <v>69</v>
      </c>
      <c r="D40" s="19">
        <v>1982</v>
      </c>
      <c r="E40" s="101"/>
      <c r="F40" s="44" t="b">
        <f>IF(F39&gt;0,F5)</f>
        <v>0</v>
      </c>
      <c r="G40" s="37" t="b">
        <f t="shared" ref="G40:Y40" si="23">IF(G39&gt;0,G5)</f>
        <v>0</v>
      </c>
      <c r="H40" s="37" t="b">
        <f t="shared" si="23"/>
        <v>0</v>
      </c>
      <c r="I40" s="37" t="b">
        <f t="shared" si="23"/>
        <v>0</v>
      </c>
      <c r="J40" s="37">
        <f t="shared" si="23"/>
        <v>10</v>
      </c>
      <c r="K40" s="37" t="b">
        <f t="shared" si="23"/>
        <v>0</v>
      </c>
      <c r="L40" s="37">
        <f t="shared" si="23"/>
        <v>40</v>
      </c>
      <c r="M40" s="37" t="b">
        <f t="shared" si="23"/>
        <v>0</v>
      </c>
      <c r="N40" s="37" t="b">
        <f t="shared" si="23"/>
        <v>0</v>
      </c>
      <c r="O40" s="37" t="b">
        <f t="shared" si="23"/>
        <v>0</v>
      </c>
      <c r="P40" s="37" t="b">
        <f t="shared" si="23"/>
        <v>0</v>
      </c>
      <c r="Q40" s="37" t="b">
        <f t="shared" si="23"/>
        <v>0</v>
      </c>
      <c r="R40" s="37" t="b">
        <f t="shared" si="23"/>
        <v>0</v>
      </c>
      <c r="S40" s="37" t="b">
        <f t="shared" si="23"/>
        <v>0</v>
      </c>
      <c r="T40" s="37">
        <f t="shared" si="23"/>
        <v>40</v>
      </c>
      <c r="U40" s="37" t="b">
        <f t="shared" si="23"/>
        <v>0</v>
      </c>
      <c r="V40" s="37" t="b">
        <f t="shared" si="23"/>
        <v>0</v>
      </c>
      <c r="W40" s="37">
        <f t="shared" si="23"/>
        <v>50</v>
      </c>
      <c r="X40" s="37" t="b">
        <f t="shared" si="23"/>
        <v>0</v>
      </c>
      <c r="Y40" s="39">
        <f t="shared" si="23"/>
        <v>20</v>
      </c>
      <c r="Z40" s="107"/>
      <c r="AA40" s="58"/>
      <c r="AB40" s="104"/>
      <c r="AC40" s="64"/>
      <c r="AD40" s="168"/>
      <c r="AE40" s="1">
        <f>IF(E39="M ",AA39,0)</f>
        <v>0</v>
      </c>
      <c r="AF40" s="1">
        <f>IF(E39="MV",AA39,0)</f>
        <v>0</v>
      </c>
      <c r="AG40" s="1">
        <f>IF(E39="Z ",AA39,0)</f>
        <v>160</v>
      </c>
      <c r="AH40" s="1">
        <f>IF(E39="ZV",AA39,0)</f>
        <v>0</v>
      </c>
      <c r="AI40" s="1">
        <f>IF(E39="S ",AA39,0)</f>
        <v>0</v>
      </c>
      <c r="AJ40" s="1">
        <f>IF(E39="SV",AA39,0)</f>
        <v>0</v>
      </c>
      <c r="AK40" s="1">
        <f>IF(AB39&gt;0,AR40,"DNF")</f>
        <v>1</v>
      </c>
      <c r="AL40" s="1">
        <f t="shared" ref="AL40:AQ40" si="24">RANK(AE40,AE$7:AE$154)</f>
        <v>3</v>
      </c>
      <c r="AM40" s="1">
        <f t="shared" si="24"/>
        <v>2</v>
      </c>
      <c r="AN40" s="1">
        <f t="shared" si="24"/>
        <v>1</v>
      </c>
      <c r="AO40" s="1">
        <f t="shared" si="24"/>
        <v>1</v>
      </c>
      <c r="AP40" s="1">
        <f t="shared" si="24"/>
        <v>3</v>
      </c>
      <c r="AQ40" s="1">
        <f t="shared" si="24"/>
        <v>2</v>
      </c>
      <c r="AR40" s="20">
        <f>IF(Z39&gt;0,IF(E39="M ",AL40)+IF(E39="MV",AM40)+IF(E39="Z ",AN40)+IF(E39="ZV",AO40)+IF(E39="S ",AP40)+IF(E39="SV",AQ40),"DNF")</f>
        <v>1</v>
      </c>
      <c r="AS40" s="1">
        <f>IF(C40="M",2)+IF(C40="Z",1)</f>
        <v>1</v>
      </c>
      <c r="AT40" s="21" t="s">
        <v>57</v>
      </c>
      <c r="AV40" s="1">
        <f t="shared" si="2"/>
        <v>0</v>
      </c>
    </row>
    <row r="41" spans="1:48" ht="24.95" customHeight="1" thickBot="1" x14ac:dyDescent="0.25">
      <c r="A41" s="43"/>
      <c r="B41" s="22" t="s">
        <v>104</v>
      </c>
      <c r="C41" s="23" t="s">
        <v>69</v>
      </c>
      <c r="D41" s="24">
        <v>1977</v>
      </c>
      <c r="E41" s="102"/>
      <c r="F41" s="45"/>
      <c r="G41" s="38"/>
      <c r="H41" s="38"/>
      <c r="I41" s="38"/>
      <c r="J41" s="38"/>
      <c r="K41" s="38"/>
      <c r="L41" s="38"/>
      <c r="M41" s="38"/>
      <c r="N41" s="38"/>
      <c r="O41" s="38"/>
      <c r="P41" s="38"/>
      <c r="Q41" s="38"/>
      <c r="R41" s="38"/>
      <c r="S41" s="38"/>
      <c r="T41" s="38"/>
      <c r="U41" s="38"/>
      <c r="V41" s="38"/>
      <c r="W41" s="38"/>
      <c r="X41" s="38"/>
      <c r="Y41" s="40"/>
      <c r="Z41" s="108"/>
      <c r="AA41" s="59"/>
      <c r="AB41" s="105"/>
      <c r="AC41" s="65"/>
      <c r="AD41" s="168"/>
      <c r="AR41" s="20"/>
      <c r="AS41" s="1">
        <f>IF(C41="M",2)+IF(C41="Z",1)</f>
        <v>1</v>
      </c>
      <c r="AT41" s="21" t="s">
        <v>57</v>
      </c>
      <c r="AV41" s="1">
        <f t="shared" si="2"/>
        <v>0</v>
      </c>
    </row>
    <row r="42" spans="1:48" ht="24.95" customHeight="1" thickBot="1" x14ac:dyDescent="0.25">
      <c r="A42" s="41" t="s">
        <v>18</v>
      </c>
      <c r="B42" s="11" t="s">
        <v>105</v>
      </c>
      <c r="C42" s="12" t="str">
        <f>IF(AS42=2,"Z",IF(AS42=3,"S",IF(AS42=4,"M")))</f>
        <v>M</v>
      </c>
      <c r="D42" s="13">
        <f>(2017-D43)+(2017-D44)</f>
        <v>57</v>
      </c>
      <c r="E42" s="100" t="s">
        <v>52</v>
      </c>
      <c r="F42" s="14"/>
      <c r="G42" s="15"/>
      <c r="H42" s="15"/>
      <c r="I42" s="15"/>
      <c r="J42" s="15" t="s">
        <v>53</v>
      </c>
      <c r="K42" s="15"/>
      <c r="L42" s="15"/>
      <c r="M42" s="15" t="s">
        <v>53</v>
      </c>
      <c r="N42" s="15"/>
      <c r="O42" s="15"/>
      <c r="P42" s="15"/>
      <c r="Q42" s="15"/>
      <c r="R42" s="15"/>
      <c r="S42" s="15"/>
      <c r="T42" s="15" t="s">
        <v>53</v>
      </c>
      <c r="U42" s="15"/>
      <c r="V42" s="15"/>
      <c r="W42" s="15" t="s">
        <v>53</v>
      </c>
      <c r="X42" s="15"/>
      <c r="Y42" s="16" t="s">
        <v>53</v>
      </c>
      <c r="Z42" s="106">
        <f>COUNTIFS(F43:Y44,"&gt;1")</f>
        <v>5</v>
      </c>
      <c r="AA42" s="57">
        <f>SUM(F43:Y44)</f>
        <v>180</v>
      </c>
      <c r="AB42" s="103" t="s">
        <v>106</v>
      </c>
      <c r="AC42" s="63">
        <v>3</v>
      </c>
      <c r="AD42" s="168">
        <f>IF(AC42="DNF","DNF",RANK(AV42,AV$6:AV$155))</f>
        <v>9</v>
      </c>
      <c r="AR42" s="20"/>
      <c r="AS42" s="1">
        <f>AS43+AS44</f>
        <v>4</v>
      </c>
      <c r="AT42" s="21" t="s">
        <v>57</v>
      </c>
      <c r="AV42" s="1">
        <f t="shared" si="2"/>
        <v>180</v>
      </c>
    </row>
    <row r="43" spans="1:48" ht="24.95" customHeight="1" thickBot="1" x14ac:dyDescent="0.25">
      <c r="A43" s="42"/>
      <c r="B43" s="17" t="s">
        <v>107</v>
      </c>
      <c r="C43" s="18" t="s">
        <v>56</v>
      </c>
      <c r="D43" s="19">
        <v>1973</v>
      </c>
      <c r="E43" s="101"/>
      <c r="F43" s="44" t="b">
        <f>IF(F42&gt;0,F5)</f>
        <v>0</v>
      </c>
      <c r="G43" s="37" t="b">
        <f t="shared" ref="G43:Y43" si="25">IF(G42&gt;0,G5)</f>
        <v>0</v>
      </c>
      <c r="H43" s="37" t="b">
        <f t="shared" si="25"/>
        <v>0</v>
      </c>
      <c r="I43" s="37" t="b">
        <f t="shared" si="25"/>
        <v>0</v>
      </c>
      <c r="J43" s="37">
        <f t="shared" si="25"/>
        <v>10</v>
      </c>
      <c r="K43" s="37" t="b">
        <f t="shared" si="25"/>
        <v>0</v>
      </c>
      <c r="L43" s="37" t="b">
        <f t="shared" si="25"/>
        <v>0</v>
      </c>
      <c r="M43" s="37">
        <f t="shared" si="25"/>
        <v>60</v>
      </c>
      <c r="N43" s="37" t="b">
        <f t="shared" si="25"/>
        <v>0</v>
      </c>
      <c r="O43" s="37" t="b">
        <f t="shared" si="25"/>
        <v>0</v>
      </c>
      <c r="P43" s="37" t="b">
        <f t="shared" si="25"/>
        <v>0</v>
      </c>
      <c r="Q43" s="37" t="b">
        <f t="shared" si="25"/>
        <v>0</v>
      </c>
      <c r="R43" s="37" t="b">
        <f t="shared" si="25"/>
        <v>0</v>
      </c>
      <c r="S43" s="37" t="b">
        <f t="shared" si="25"/>
        <v>0</v>
      </c>
      <c r="T43" s="37">
        <f t="shared" si="25"/>
        <v>40</v>
      </c>
      <c r="U43" s="37" t="b">
        <f t="shared" si="25"/>
        <v>0</v>
      </c>
      <c r="V43" s="37" t="b">
        <f t="shared" si="25"/>
        <v>0</v>
      </c>
      <c r="W43" s="37">
        <f t="shared" si="25"/>
        <v>50</v>
      </c>
      <c r="X43" s="37" t="b">
        <f t="shared" si="25"/>
        <v>0</v>
      </c>
      <c r="Y43" s="39">
        <f t="shared" si="25"/>
        <v>20</v>
      </c>
      <c r="Z43" s="107"/>
      <c r="AA43" s="58"/>
      <c r="AB43" s="104"/>
      <c r="AC43" s="64"/>
      <c r="AD43" s="168"/>
      <c r="AE43" s="1">
        <f>IF(E42="M ",AA42,0)</f>
        <v>0</v>
      </c>
      <c r="AF43" s="1">
        <f>IF(E42="MV",AA42,0)</f>
        <v>0</v>
      </c>
      <c r="AG43" s="1">
        <f>IF(E42="Z ",AA42,0)</f>
        <v>0</v>
      </c>
      <c r="AH43" s="1">
        <f>IF(E42="ZV",AA42,0)</f>
        <v>0</v>
      </c>
      <c r="AI43" s="1">
        <f>IF(E42="S ",AA42,0)</f>
        <v>0</v>
      </c>
      <c r="AJ43" s="1">
        <f>IF(E42="SV",AA42,0)</f>
        <v>0</v>
      </c>
      <c r="AK43" s="1">
        <f>IF(AB42&gt;0,AR43,"DNF")</f>
        <v>0</v>
      </c>
      <c r="AL43" s="1">
        <f t="shared" ref="AL43:AQ43" si="26">RANK(AE43,AE$7:AE$154)</f>
        <v>3</v>
      </c>
      <c r="AM43" s="1">
        <f t="shared" si="26"/>
        <v>2</v>
      </c>
      <c r="AN43" s="1">
        <f t="shared" si="26"/>
        <v>4</v>
      </c>
      <c r="AO43" s="1">
        <f t="shared" si="26"/>
        <v>1</v>
      </c>
      <c r="AP43" s="1">
        <f t="shared" si="26"/>
        <v>3</v>
      </c>
      <c r="AQ43" s="1">
        <f t="shared" si="26"/>
        <v>2</v>
      </c>
      <c r="AR43" s="20">
        <f>IF(Z42&gt;0,IF(E42="M ",AL43)+IF(E42="MV",AM43)+IF(E42="Z ",AN43)+IF(E42="ZV",AO43)+IF(E42="S ",AP43)+IF(E42="SV",AQ43),"DNF")</f>
        <v>0</v>
      </c>
      <c r="AS43" s="1">
        <f>IF(C43="M",2)+IF(C43="Z",1)</f>
        <v>2</v>
      </c>
      <c r="AT43" s="21" t="s">
        <v>57</v>
      </c>
      <c r="AV43" s="1">
        <f t="shared" si="2"/>
        <v>0</v>
      </c>
    </row>
    <row r="44" spans="1:48" ht="24.95" customHeight="1" thickBot="1" x14ac:dyDescent="0.25">
      <c r="A44" s="43"/>
      <c r="B44" s="22" t="s">
        <v>108</v>
      </c>
      <c r="C44" s="23" t="s">
        <v>56</v>
      </c>
      <c r="D44" s="24">
        <v>2004</v>
      </c>
      <c r="E44" s="102"/>
      <c r="F44" s="45"/>
      <c r="G44" s="38"/>
      <c r="H44" s="38"/>
      <c r="I44" s="38"/>
      <c r="J44" s="38"/>
      <c r="K44" s="38"/>
      <c r="L44" s="38"/>
      <c r="M44" s="38"/>
      <c r="N44" s="38"/>
      <c r="O44" s="38"/>
      <c r="P44" s="38"/>
      <c r="Q44" s="38"/>
      <c r="R44" s="38"/>
      <c r="S44" s="38"/>
      <c r="T44" s="38"/>
      <c r="U44" s="38"/>
      <c r="V44" s="38"/>
      <c r="W44" s="38"/>
      <c r="X44" s="38"/>
      <c r="Y44" s="40"/>
      <c r="Z44" s="108"/>
      <c r="AA44" s="59"/>
      <c r="AB44" s="105"/>
      <c r="AC44" s="65"/>
      <c r="AD44" s="168"/>
      <c r="AR44" s="20"/>
      <c r="AS44" s="1">
        <f>IF(C44="M",2)+IF(C44="Z",1)</f>
        <v>2</v>
      </c>
      <c r="AT44" s="21" t="s">
        <v>57</v>
      </c>
      <c r="AV44" s="1">
        <f t="shared" si="2"/>
        <v>0</v>
      </c>
    </row>
    <row r="45" spans="1:48" ht="24.95" customHeight="1" thickBot="1" x14ac:dyDescent="0.25">
      <c r="A45" s="41" t="s">
        <v>19</v>
      </c>
      <c r="B45" s="11" t="s">
        <v>109</v>
      </c>
      <c r="C45" s="12" t="str">
        <f>IF(AS45=2,"Z",IF(AS45=3,"S",IF(AS45=4,"M")))</f>
        <v>M</v>
      </c>
      <c r="D45" s="13">
        <f>(2017-D46)+(2017-D47)</f>
        <v>74</v>
      </c>
      <c r="E45" s="100" t="str">
        <f>IF(D45&gt;89,CONCATENATE(C45,"V"),CONCATENATE(C45," "))</f>
        <v xml:space="preserve">M </v>
      </c>
      <c r="F45" s="14"/>
      <c r="G45" s="15"/>
      <c r="H45" s="15"/>
      <c r="I45" s="15"/>
      <c r="J45" s="15" t="s">
        <v>53</v>
      </c>
      <c r="K45" s="15"/>
      <c r="L45" s="15" t="s">
        <v>53</v>
      </c>
      <c r="M45" s="15" t="s">
        <v>53</v>
      </c>
      <c r="N45" s="15"/>
      <c r="O45" s="15"/>
      <c r="P45" s="15"/>
      <c r="Q45" s="15"/>
      <c r="R45" s="15"/>
      <c r="S45" s="15"/>
      <c r="T45" s="15"/>
      <c r="U45" s="15"/>
      <c r="V45" s="15" t="s">
        <v>53</v>
      </c>
      <c r="W45" s="15" t="s">
        <v>53</v>
      </c>
      <c r="X45" s="15"/>
      <c r="Y45" s="16" t="s">
        <v>53</v>
      </c>
      <c r="Z45" s="106">
        <f>COUNTIFS(F46:Y47,"&gt;1")</f>
        <v>6</v>
      </c>
      <c r="AA45" s="57">
        <f>SUM(F46:Y47)</f>
        <v>200</v>
      </c>
      <c r="AB45" s="103" t="s">
        <v>110</v>
      </c>
      <c r="AC45" s="63">
        <f>IF(AB45&gt;AT46,"DNF",AK46)</f>
        <v>2</v>
      </c>
      <c r="AD45" s="168">
        <f>IF(AC45="DNF","DNF",RANK(AV45,AV$6:AV$155))</f>
        <v>7</v>
      </c>
      <c r="AR45" s="20"/>
      <c r="AS45" s="1">
        <f>AS46+AS47</f>
        <v>4</v>
      </c>
      <c r="AT45" s="21" t="s">
        <v>57</v>
      </c>
      <c r="AV45" s="1">
        <f t="shared" si="2"/>
        <v>200</v>
      </c>
    </row>
    <row r="46" spans="1:48" ht="24.95" customHeight="1" thickBot="1" x14ac:dyDescent="0.25">
      <c r="A46" s="42"/>
      <c r="B46" s="17" t="s">
        <v>111</v>
      </c>
      <c r="C46" s="18" t="s">
        <v>56</v>
      </c>
      <c r="D46" s="19">
        <v>1977</v>
      </c>
      <c r="E46" s="101"/>
      <c r="F46" s="44" t="b">
        <f>IF(F45&gt;0,F5)</f>
        <v>0</v>
      </c>
      <c r="G46" s="37" t="b">
        <f t="shared" ref="G46:Y46" si="27">IF(G45&gt;0,G5)</f>
        <v>0</v>
      </c>
      <c r="H46" s="37" t="b">
        <f t="shared" si="27"/>
        <v>0</v>
      </c>
      <c r="I46" s="37" t="b">
        <f t="shared" si="27"/>
        <v>0</v>
      </c>
      <c r="J46" s="37">
        <f t="shared" si="27"/>
        <v>10</v>
      </c>
      <c r="K46" s="37" t="b">
        <f t="shared" si="27"/>
        <v>0</v>
      </c>
      <c r="L46" s="37">
        <f t="shared" si="27"/>
        <v>40</v>
      </c>
      <c r="M46" s="37">
        <f t="shared" si="27"/>
        <v>60</v>
      </c>
      <c r="N46" s="37" t="b">
        <f t="shared" si="27"/>
        <v>0</v>
      </c>
      <c r="O46" s="37" t="b">
        <f t="shared" si="27"/>
        <v>0</v>
      </c>
      <c r="P46" s="37" t="b">
        <f t="shared" si="27"/>
        <v>0</v>
      </c>
      <c r="Q46" s="37" t="b">
        <f t="shared" si="27"/>
        <v>0</v>
      </c>
      <c r="R46" s="37" t="b">
        <f t="shared" si="27"/>
        <v>0</v>
      </c>
      <c r="S46" s="37" t="b">
        <f t="shared" si="27"/>
        <v>0</v>
      </c>
      <c r="T46" s="37" t="b">
        <f t="shared" si="27"/>
        <v>0</v>
      </c>
      <c r="U46" s="37" t="b">
        <f t="shared" si="27"/>
        <v>0</v>
      </c>
      <c r="V46" s="37">
        <f t="shared" si="27"/>
        <v>20</v>
      </c>
      <c r="W46" s="37">
        <f t="shared" si="27"/>
        <v>50</v>
      </c>
      <c r="X46" s="37" t="b">
        <f t="shared" si="27"/>
        <v>0</v>
      </c>
      <c r="Y46" s="39">
        <f t="shared" si="27"/>
        <v>20</v>
      </c>
      <c r="Z46" s="107"/>
      <c r="AA46" s="58"/>
      <c r="AB46" s="104"/>
      <c r="AC46" s="64"/>
      <c r="AD46" s="168"/>
      <c r="AE46" s="1">
        <f>IF(E45="M ",AA45,0)</f>
        <v>200</v>
      </c>
      <c r="AF46" s="1">
        <f>IF(E45="MV",AA45,0)</f>
        <v>0</v>
      </c>
      <c r="AG46" s="1">
        <f>IF(E45="Z ",AA45,0)</f>
        <v>0</v>
      </c>
      <c r="AH46" s="1">
        <f>IF(E45="ZV",AA45,0)</f>
        <v>0</v>
      </c>
      <c r="AI46" s="1">
        <f>IF(E45="S ",AA45,0)</f>
        <v>0</v>
      </c>
      <c r="AJ46" s="1">
        <f>IF(E45="SV",AA45,0)</f>
        <v>0</v>
      </c>
      <c r="AK46" s="1">
        <f>IF(AB45&gt;0,AR46,"DNF")</f>
        <v>2</v>
      </c>
      <c r="AL46" s="1">
        <f t="shared" ref="AL46:AQ46" si="28">RANK(AE46,AE$7:AE$154)</f>
        <v>2</v>
      </c>
      <c r="AM46" s="1">
        <f t="shared" si="28"/>
        <v>2</v>
      </c>
      <c r="AN46" s="1">
        <f t="shared" si="28"/>
        <v>4</v>
      </c>
      <c r="AO46" s="1">
        <f t="shared" si="28"/>
        <v>1</v>
      </c>
      <c r="AP46" s="1">
        <f t="shared" si="28"/>
        <v>3</v>
      </c>
      <c r="AQ46" s="1">
        <f t="shared" si="28"/>
        <v>2</v>
      </c>
      <c r="AR46" s="20">
        <f>IF(Z45&gt;0,IF(E45="M ",AL46)+IF(E45="MV",AM46)+IF(E45="Z ",AN46)+IF(E45="ZV",AO46)+IF(E45="S ",AP46)+IF(E45="SV",AQ46),"DNF")</f>
        <v>2</v>
      </c>
      <c r="AS46" s="1">
        <f>IF(C46="M",2)+IF(C46="Z",1)</f>
        <v>2</v>
      </c>
      <c r="AT46" s="21" t="s">
        <v>57</v>
      </c>
      <c r="AV46" s="1">
        <f t="shared" si="2"/>
        <v>0</v>
      </c>
    </row>
    <row r="47" spans="1:48" ht="24.95" customHeight="1" thickBot="1" x14ac:dyDescent="0.25">
      <c r="A47" s="43"/>
      <c r="B47" s="22" t="s">
        <v>112</v>
      </c>
      <c r="C47" s="23" t="s">
        <v>56</v>
      </c>
      <c r="D47" s="24">
        <v>1983</v>
      </c>
      <c r="E47" s="102"/>
      <c r="F47" s="45"/>
      <c r="G47" s="38"/>
      <c r="H47" s="38"/>
      <c r="I47" s="38"/>
      <c r="J47" s="38"/>
      <c r="K47" s="38"/>
      <c r="L47" s="38"/>
      <c r="M47" s="38"/>
      <c r="N47" s="38"/>
      <c r="O47" s="38"/>
      <c r="P47" s="38"/>
      <c r="Q47" s="38"/>
      <c r="R47" s="38"/>
      <c r="S47" s="38"/>
      <c r="T47" s="38"/>
      <c r="U47" s="38"/>
      <c r="V47" s="38"/>
      <c r="W47" s="38"/>
      <c r="X47" s="38"/>
      <c r="Y47" s="40"/>
      <c r="Z47" s="108"/>
      <c r="AA47" s="59"/>
      <c r="AB47" s="105"/>
      <c r="AC47" s="65"/>
      <c r="AD47" s="168"/>
      <c r="AR47" s="20"/>
      <c r="AS47" s="1">
        <f>IF(C47="M",2)+IF(C47="Z",1)</f>
        <v>2</v>
      </c>
      <c r="AT47" s="21" t="s">
        <v>57</v>
      </c>
      <c r="AV47" s="1">
        <f t="shared" si="2"/>
        <v>0</v>
      </c>
    </row>
    <row r="48" spans="1:48" ht="24.95" customHeight="1" thickBot="1" x14ac:dyDescent="0.25">
      <c r="A48" s="41" t="s">
        <v>20</v>
      </c>
      <c r="B48" s="11" t="s">
        <v>113</v>
      </c>
      <c r="C48" s="12" t="str">
        <f>IF(AS48=2,"Z",IF(AS48=3,"S",IF(AS48=4,"M")))</f>
        <v>M</v>
      </c>
      <c r="D48" s="13">
        <f>(2017-D49)+(2017-D50)</f>
        <v>66</v>
      </c>
      <c r="E48" s="100" t="s">
        <v>52</v>
      </c>
      <c r="F48" s="14" t="s">
        <v>53</v>
      </c>
      <c r="G48" s="15"/>
      <c r="H48" s="15"/>
      <c r="I48" s="15"/>
      <c r="J48" s="15" t="s">
        <v>53</v>
      </c>
      <c r="K48" s="15"/>
      <c r="L48" s="15" t="s">
        <v>53</v>
      </c>
      <c r="M48" s="15" t="s">
        <v>53</v>
      </c>
      <c r="N48" s="15"/>
      <c r="O48" s="15" t="s">
        <v>53</v>
      </c>
      <c r="P48" s="15"/>
      <c r="Q48" s="15"/>
      <c r="R48" s="15"/>
      <c r="S48" s="15"/>
      <c r="T48" s="15" t="s">
        <v>53</v>
      </c>
      <c r="U48" s="15"/>
      <c r="V48" s="15"/>
      <c r="W48" s="15" t="s">
        <v>53</v>
      </c>
      <c r="X48" s="15"/>
      <c r="Y48" s="16" t="s">
        <v>53</v>
      </c>
      <c r="Z48" s="106">
        <f>COUNTIFS(F49:Y50,"&gt;1")</f>
        <v>8</v>
      </c>
      <c r="AA48" s="57">
        <f>SUM(F49:Y50)</f>
        <v>330</v>
      </c>
      <c r="AB48" s="103" t="s">
        <v>114</v>
      </c>
      <c r="AC48" s="63">
        <v>1</v>
      </c>
      <c r="AD48" s="168">
        <f>IF(AC48="DNF","DNF",RANK(AV48,AV$6:AV$155))</f>
        <v>2</v>
      </c>
      <c r="AR48" s="20"/>
      <c r="AS48" s="1">
        <f>AS49+AS50</f>
        <v>4</v>
      </c>
      <c r="AT48" s="21" t="s">
        <v>57</v>
      </c>
      <c r="AV48" s="1">
        <f t="shared" si="2"/>
        <v>330</v>
      </c>
    </row>
    <row r="49" spans="1:48" ht="24.95" customHeight="1" thickBot="1" x14ac:dyDescent="0.25">
      <c r="A49" s="42"/>
      <c r="B49" s="17" t="s">
        <v>115</v>
      </c>
      <c r="C49" s="18" t="s">
        <v>56</v>
      </c>
      <c r="D49" s="19">
        <v>1964</v>
      </c>
      <c r="E49" s="101"/>
      <c r="F49" s="44">
        <f>IF(F48&gt;0,F5)</f>
        <v>60</v>
      </c>
      <c r="G49" s="37" t="b">
        <f t="shared" ref="G49:Y49" si="29">IF(G48&gt;0,G5)</f>
        <v>0</v>
      </c>
      <c r="H49" s="37" t="b">
        <f t="shared" si="29"/>
        <v>0</v>
      </c>
      <c r="I49" s="37" t="b">
        <f t="shared" si="29"/>
        <v>0</v>
      </c>
      <c r="J49" s="37">
        <f t="shared" si="29"/>
        <v>10</v>
      </c>
      <c r="K49" s="37" t="b">
        <f t="shared" si="29"/>
        <v>0</v>
      </c>
      <c r="L49" s="37">
        <f t="shared" si="29"/>
        <v>40</v>
      </c>
      <c r="M49" s="37">
        <f t="shared" si="29"/>
        <v>60</v>
      </c>
      <c r="N49" s="37" t="b">
        <f t="shared" si="29"/>
        <v>0</v>
      </c>
      <c r="O49" s="37">
        <f t="shared" si="29"/>
        <v>50</v>
      </c>
      <c r="P49" s="37" t="b">
        <f t="shared" si="29"/>
        <v>0</v>
      </c>
      <c r="Q49" s="37" t="b">
        <f t="shared" si="29"/>
        <v>0</v>
      </c>
      <c r="R49" s="37" t="b">
        <f t="shared" si="29"/>
        <v>0</v>
      </c>
      <c r="S49" s="37" t="b">
        <f t="shared" si="29"/>
        <v>0</v>
      </c>
      <c r="T49" s="37">
        <f t="shared" si="29"/>
        <v>40</v>
      </c>
      <c r="U49" s="37" t="b">
        <f t="shared" si="29"/>
        <v>0</v>
      </c>
      <c r="V49" s="37" t="b">
        <f t="shared" si="29"/>
        <v>0</v>
      </c>
      <c r="W49" s="37">
        <f t="shared" si="29"/>
        <v>50</v>
      </c>
      <c r="X49" s="37" t="b">
        <f t="shared" si="29"/>
        <v>0</v>
      </c>
      <c r="Y49" s="39">
        <f t="shared" si="29"/>
        <v>20</v>
      </c>
      <c r="Z49" s="107"/>
      <c r="AA49" s="58"/>
      <c r="AB49" s="104"/>
      <c r="AC49" s="64"/>
      <c r="AD49" s="168"/>
      <c r="AE49" s="1">
        <f>IF(E48="M ",AA48,0)</f>
        <v>0</v>
      </c>
      <c r="AF49" s="1">
        <f>IF(E48="MV",AA48,0)</f>
        <v>0</v>
      </c>
      <c r="AG49" s="1">
        <f>IF(E48="Z ",AA48,0)</f>
        <v>0</v>
      </c>
      <c r="AH49" s="1">
        <f>IF(E48="ZV",AA48,0)</f>
        <v>0</v>
      </c>
      <c r="AI49" s="1">
        <f>IF(E48="S ",AA48,0)</f>
        <v>0</v>
      </c>
      <c r="AJ49" s="1">
        <f>IF(E48="SV",AA48,0)</f>
        <v>0</v>
      </c>
      <c r="AK49" s="1">
        <f>IF(AB48&gt;0,AR49,"DNF")</f>
        <v>0</v>
      </c>
      <c r="AL49" s="1">
        <f t="shared" ref="AL49:AQ49" si="30">RANK(AE49,AE$7:AE$154)</f>
        <v>3</v>
      </c>
      <c r="AM49" s="1">
        <f t="shared" si="30"/>
        <v>2</v>
      </c>
      <c r="AN49" s="1">
        <f t="shared" si="30"/>
        <v>4</v>
      </c>
      <c r="AO49" s="1">
        <f t="shared" si="30"/>
        <v>1</v>
      </c>
      <c r="AP49" s="1">
        <f t="shared" si="30"/>
        <v>3</v>
      </c>
      <c r="AQ49" s="1">
        <f t="shared" si="30"/>
        <v>2</v>
      </c>
      <c r="AR49" s="20">
        <f>IF(Z48&gt;0,IF(E48="M ",AL49)+IF(E48="MV",AM49)+IF(E48="Z ",AN49)+IF(E48="ZV",AO49)+IF(E48="S ",AP49)+IF(E48="SV",AQ49),"DNF")</f>
        <v>0</v>
      </c>
      <c r="AS49" s="1">
        <f>IF(C49="M",2)+IF(C49="Z",1)</f>
        <v>2</v>
      </c>
      <c r="AT49" s="21" t="s">
        <v>57</v>
      </c>
      <c r="AV49" s="1">
        <f t="shared" si="2"/>
        <v>0</v>
      </c>
    </row>
    <row r="50" spans="1:48" ht="24.95" customHeight="1" thickBot="1" x14ac:dyDescent="0.25">
      <c r="A50" s="43"/>
      <c r="B50" s="22" t="s">
        <v>116</v>
      </c>
      <c r="C50" s="23" t="s">
        <v>56</v>
      </c>
      <c r="D50" s="24">
        <v>2004</v>
      </c>
      <c r="E50" s="102"/>
      <c r="F50" s="45"/>
      <c r="G50" s="38"/>
      <c r="H50" s="38"/>
      <c r="I50" s="38"/>
      <c r="J50" s="38"/>
      <c r="K50" s="38"/>
      <c r="L50" s="38"/>
      <c r="M50" s="38"/>
      <c r="N50" s="38"/>
      <c r="O50" s="38"/>
      <c r="P50" s="38"/>
      <c r="Q50" s="38"/>
      <c r="R50" s="38"/>
      <c r="S50" s="38"/>
      <c r="T50" s="38"/>
      <c r="U50" s="38"/>
      <c r="V50" s="38"/>
      <c r="W50" s="38"/>
      <c r="X50" s="38"/>
      <c r="Y50" s="40"/>
      <c r="Z50" s="108"/>
      <c r="AA50" s="59"/>
      <c r="AB50" s="105"/>
      <c r="AC50" s="65"/>
      <c r="AD50" s="168"/>
      <c r="AR50" s="20"/>
      <c r="AS50" s="1">
        <f>IF(C50="M",2)+IF(C50="Z",1)</f>
        <v>2</v>
      </c>
      <c r="AT50" s="21" t="s">
        <v>57</v>
      </c>
      <c r="AV50" s="1">
        <f t="shared" si="2"/>
        <v>0</v>
      </c>
    </row>
    <row r="51" spans="1:48" ht="24.95" customHeight="1" thickBot="1" x14ac:dyDescent="0.25">
      <c r="A51" s="41" t="s">
        <v>21</v>
      </c>
      <c r="B51" s="11" t="s">
        <v>117</v>
      </c>
      <c r="C51" s="12" t="str">
        <f>IF(AS51=2,"Z",IF(AS51=3,"S",IF(AS51=4,"M")))</f>
        <v>M</v>
      </c>
      <c r="D51" s="13">
        <f>(2017-D52)+(2017-D53)</f>
        <v>50</v>
      </c>
      <c r="E51" s="100" t="s">
        <v>52</v>
      </c>
      <c r="F51" s="14"/>
      <c r="G51" s="15"/>
      <c r="H51" s="15"/>
      <c r="I51" s="15"/>
      <c r="J51" s="15" t="s">
        <v>53</v>
      </c>
      <c r="K51" s="15"/>
      <c r="L51" s="15"/>
      <c r="M51" s="15" t="s">
        <v>53</v>
      </c>
      <c r="N51" s="15"/>
      <c r="O51" s="15" t="s">
        <v>53</v>
      </c>
      <c r="P51" s="15"/>
      <c r="Q51" s="15"/>
      <c r="R51" s="15"/>
      <c r="S51" s="15"/>
      <c r="T51" s="15" t="s">
        <v>53</v>
      </c>
      <c r="U51" s="15"/>
      <c r="V51" s="15"/>
      <c r="W51" s="15" t="s">
        <v>53</v>
      </c>
      <c r="X51" s="15"/>
      <c r="Y51" s="16" t="s">
        <v>53</v>
      </c>
      <c r="Z51" s="106">
        <f>COUNTIFS(F52:Y53,"&gt;1")</f>
        <v>6</v>
      </c>
      <c r="AA51" s="57">
        <f>SUM(F52:Y53)</f>
        <v>230</v>
      </c>
      <c r="AB51" s="103" t="s">
        <v>118</v>
      </c>
      <c r="AC51" s="63">
        <v>2</v>
      </c>
      <c r="AD51" s="168">
        <f>IF(AC51="DNF","DNF",RANK(AV51,AV$6:AV$155))</f>
        <v>5</v>
      </c>
      <c r="AR51" s="20"/>
      <c r="AS51" s="1">
        <f>AS52+AS53</f>
        <v>4</v>
      </c>
      <c r="AT51" s="21" t="s">
        <v>57</v>
      </c>
      <c r="AV51" s="1">
        <f t="shared" si="2"/>
        <v>230</v>
      </c>
    </row>
    <row r="52" spans="1:48" ht="24.95" customHeight="1" thickBot="1" x14ac:dyDescent="0.25">
      <c r="A52" s="42"/>
      <c r="B52" s="17" t="s">
        <v>119</v>
      </c>
      <c r="C52" s="18" t="s">
        <v>56</v>
      </c>
      <c r="D52" s="19">
        <v>1980</v>
      </c>
      <c r="E52" s="101"/>
      <c r="F52" s="44" t="b">
        <f>IF(F51&gt;0,F5)</f>
        <v>0</v>
      </c>
      <c r="G52" s="37" t="b">
        <f t="shared" ref="G52:Y52" si="31">IF(G51&gt;0,G5)</f>
        <v>0</v>
      </c>
      <c r="H52" s="37" t="b">
        <f t="shared" si="31"/>
        <v>0</v>
      </c>
      <c r="I52" s="37" t="b">
        <f t="shared" si="31"/>
        <v>0</v>
      </c>
      <c r="J52" s="37">
        <f t="shared" si="31"/>
        <v>10</v>
      </c>
      <c r="K52" s="37" t="b">
        <f t="shared" si="31"/>
        <v>0</v>
      </c>
      <c r="L52" s="37" t="b">
        <f t="shared" si="31"/>
        <v>0</v>
      </c>
      <c r="M52" s="37">
        <f t="shared" si="31"/>
        <v>60</v>
      </c>
      <c r="N52" s="37" t="b">
        <f t="shared" si="31"/>
        <v>0</v>
      </c>
      <c r="O52" s="37">
        <f t="shared" si="31"/>
        <v>50</v>
      </c>
      <c r="P52" s="37" t="b">
        <f t="shared" si="31"/>
        <v>0</v>
      </c>
      <c r="Q52" s="37" t="b">
        <f t="shared" si="31"/>
        <v>0</v>
      </c>
      <c r="R52" s="37" t="b">
        <f t="shared" si="31"/>
        <v>0</v>
      </c>
      <c r="S52" s="37" t="b">
        <f t="shared" si="31"/>
        <v>0</v>
      </c>
      <c r="T52" s="37">
        <f t="shared" si="31"/>
        <v>40</v>
      </c>
      <c r="U52" s="37" t="b">
        <f t="shared" si="31"/>
        <v>0</v>
      </c>
      <c r="V52" s="37" t="b">
        <f t="shared" si="31"/>
        <v>0</v>
      </c>
      <c r="W52" s="37">
        <f t="shared" si="31"/>
        <v>50</v>
      </c>
      <c r="X52" s="37" t="b">
        <f t="shared" si="31"/>
        <v>0</v>
      </c>
      <c r="Y52" s="39">
        <f t="shared" si="31"/>
        <v>20</v>
      </c>
      <c r="Z52" s="107"/>
      <c r="AA52" s="58"/>
      <c r="AB52" s="104"/>
      <c r="AC52" s="64"/>
      <c r="AD52" s="168"/>
      <c r="AE52" s="1">
        <f>IF(E51="M ",AA51,0)</f>
        <v>0</v>
      </c>
      <c r="AF52" s="1">
        <f>IF(E51="MV",AA51,0)</f>
        <v>0</v>
      </c>
      <c r="AG52" s="1">
        <f>IF(E51="Z ",AA51,0)</f>
        <v>0</v>
      </c>
      <c r="AH52" s="1">
        <f>IF(E51="ZV",AA51,0)</f>
        <v>0</v>
      </c>
      <c r="AI52" s="1">
        <v>0</v>
      </c>
      <c r="AJ52" s="1">
        <f>IF(E51="SV",AA51,0)</f>
        <v>0</v>
      </c>
      <c r="AK52" s="1">
        <f>IF(AB51&gt;0,AR52,"DNF")</f>
        <v>0</v>
      </c>
      <c r="AL52" s="1">
        <f t="shared" ref="AL52:AQ52" si="32">RANK(AE52,AE$7:AE$154)</f>
        <v>3</v>
      </c>
      <c r="AM52" s="1">
        <f t="shared" si="32"/>
        <v>2</v>
      </c>
      <c r="AN52" s="1">
        <f t="shared" si="32"/>
        <v>4</v>
      </c>
      <c r="AO52" s="1">
        <f t="shared" si="32"/>
        <v>1</v>
      </c>
      <c r="AP52" s="1">
        <f t="shared" si="32"/>
        <v>3</v>
      </c>
      <c r="AQ52" s="1">
        <f t="shared" si="32"/>
        <v>2</v>
      </c>
      <c r="AR52" s="20">
        <f>IF(Z51&gt;0,IF(E51="M ",AL52)+IF(E51="MV",AM52)+IF(E51="Z ",AN52)+IF(E51="ZV",AO52)+IF(E51="S ",AP52)+IF(E51="SV",AQ52),"DNF")</f>
        <v>0</v>
      </c>
      <c r="AS52" s="1">
        <f>IF(C52="M",2)+IF(C52="Z",1)</f>
        <v>2</v>
      </c>
      <c r="AT52" s="21" t="s">
        <v>57</v>
      </c>
      <c r="AV52" s="1">
        <f t="shared" si="2"/>
        <v>0</v>
      </c>
    </row>
    <row r="53" spans="1:48" ht="24.95" customHeight="1" thickBot="1" x14ac:dyDescent="0.25">
      <c r="A53" s="43"/>
      <c r="B53" s="22" t="s">
        <v>119</v>
      </c>
      <c r="C53" s="23" t="s">
        <v>56</v>
      </c>
      <c r="D53" s="24">
        <v>2004</v>
      </c>
      <c r="E53" s="102"/>
      <c r="F53" s="45"/>
      <c r="G53" s="38"/>
      <c r="H53" s="38"/>
      <c r="I53" s="38"/>
      <c r="J53" s="38"/>
      <c r="K53" s="38"/>
      <c r="L53" s="38"/>
      <c r="M53" s="38"/>
      <c r="N53" s="38"/>
      <c r="O53" s="38"/>
      <c r="P53" s="38"/>
      <c r="Q53" s="38"/>
      <c r="R53" s="38"/>
      <c r="S53" s="38"/>
      <c r="T53" s="38"/>
      <c r="U53" s="38"/>
      <c r="V53" s="38"/>
      <c r="W53" s="38"/>
      <c r="X53" s="38"/>
      <c r="Y53" s="40"/>
      <c r="Z53" s="108"/>
      <c r="AA53" s="59"/>
      <c r="AB53" s="105"/>
      <c r="AC53" s="65"/>
      <c r="AD53" s="168"/>
      <c r="AR53" s="20"/>
      <c r="AS53" s="1">
        <f>IF(C53="M",2)+IF(C53="Z",1)</f>
        <v>2</v>
      </c>
      <c r="AT53" s="21" t="s">
        <v>57</v>
      </c>
      <c r="AV53" s="1">
        <f t="shared" si="2"/>
        <v>0</v>
      </c>
    </row>
    <row r="54" spans="1:48" ht="24.95" customHeight="1" thickBot="1" x14ac:dyDescent="0.25">
      <c r="A54" s="41" t="s">
        <v>22</v>
      </c>
      <c r="B54" s="11" t="s">
        <v>120</v>
      </c>
      <c r="C54" s="12" t="str">
        <f>IF(AS54=2,"Z",IF(AS54=3,"S",IF(AS54=4,"M")))</f>
        <v>M</v>
      </c>
      <c r="D54" s="13">
        <f>(2017-D55)+(2017-D56)</f>
        <v>81</v>
      </c>
      <c r="E54" s="100" t="s">
        <v>52</v>
      </c>
      <c r="F54" s="14"/>
      <c r="G54" s="15"/>
      <c r="H54" s="15"/>
      <c r="I54" s="15"/>
      <c r="J54" s="15"/>
      <c r="K54" s="15"/>
      <c r="L54" s="15" t="s">
        <v>53</v>
      </c>
      <c r="M54" s="15"/>
      <c r="N54" s="15"/>
      <c r="O54" s="15"/>
      <c r="P54" s="15"/>
      <c r="Q54" s="15"/>
      <c r="R54" s="15"/>
      <c r="S54" s="15"/>
      <c r="T54" s="15"/>
      <c r="U54" s="15"/>
      <c r="V54" s="15" t="s">
        <v>53</v>
      </c>
      <c r="W54" s="15"/>
      <c r="X54" s="15"/>
      <c r="Y54" s="16"/>
      <c r="Z54" s="106">
        <f>COUNTIFS(F55:Y56,"&gt;1")</f>
        <v>2</v>
      </c>
      <c r="AA54" s="57">
        <f>SUM(F55:Y56)</f>
        <v>60</v>
      </c>
      <c r="AB54" s="103" t="s">
        <v>121</v>
      </c>
      <c r="AC54" s="63">
        <v>5</v>
      </c>
      <c r="AD54" s="168">
        <f>IF(AC54="DNF","DNF",RANK(AV54,AV$6:AV$155))</f>
        <v>15</v>
      </c>
      <c r="AR54" s="20"/>
      <c r="AS54" s="1">
        <f>AS55+AS56</f>
        <v>4</v>
      </c>
      <c r="AT54" s="21" t="s">
        <v>57</v>
      </c>
      <c r="AV54" s="1">
        <f t="shared" si="2"/>
        <v>60</v>
      </c>
    </row>
    <row r="55" spans="1:48" ht="24.95" customHeight="1" thickBot="1" x14ac:dyDescent="0.25">
      <c r="A55" s="42"/>
      <c r="B55" s="17" t="s">
        <v>122</v>
      </c>
      <c r="C55" s="18" t="s">
        <v>56</v>
      </c>
      <c r="D55" s="19">
        <v>1945</v>
      </c>
      <c r="E55" s="101"/>
      <c r="F55" s="44" t="b">
        <f>IF(F54&gt;0,F5)</f>
        <v>0</v>
      </c>
      <c r="G55" s="37" t="b">
        <f t="shared" ref="G55:Y55" si="33">IF(G54&gt;0,G5)</f>
        <v>0</v>
      </c>
      <c r="H55" s="37" t="b">
        <f t="shared" si="33"/>
        <v>0</v>
      </c>
      <c r="I55" s="37" t="b">
        <f t="shared" si="33"/>
        <v>0</v>
      </c>
      <c r="J55" s="37" t="b">
        <f t="shared" si="33"/>
        <v>0</v>
      </c>
      <c r="K55" s="37" t="b">
        <f t="shared" si="33"/>
        <v>0</v>
      </c>
      <c r="L55" s="37">
        <f t="shared" si="33"/>
        <v>40</v>
      </c>
      <c r="M55" s="37" t="b">
        <f t="shared" si="33"/>
        <v>0</v>
      </c>
      <c r="N55" s="37" t="b">
        <f t="shared" si="33"/>
        <v>0</v>
      </c>
      <c r="O55" s="37" t="b">
        <f t="shared" si="33"/>
        <v>0</v>
      </c>
      <c r="P55" s="37" t="b">
        <f t="shared" si="33"/>
        <v>0</v>
      </c>
      <c r="Q55" s="37" t="b">
        <f t="shared" si="33"/>
        <v>0</v>
      </c>
      <c r="R55" s="37" t="b">
        <f t="shared" si="33"/>
        <v>0</v>
      </c>
      <c r="S55" s="37" t="b">
        <f t="shared" si="33"/>
        <v>0</v>
      </c>
      <c r="T55" s="37" t="b">
        <f t="shared" si="33"/>
        <v>0</v>
      </c>
      <c r="U55" s="37" t="b">
        <f t="shared" si="33"/>
        <v>0</v>
      </c>
      <c r="V55" s="37">
        <f t="shared" si="33"/>
        <v>20</v>
      </c>
      <c r="W55" s="37" t="b">
        <f t="shared" si="33"/>
        <v>0</v>
      </c>
      <c r="X55" s="37" t="b">
        <f t="shared" si="33"/>
        <v>0</v>
      </c>
      <c r="Y55" s="39" t="b">
        <f t="shared" si="33"/>
        <v>0</v>
      </c>
      <c r="Z55" s="107"/>
      <c r="AA55" s="58"/>
      <c r="AB55" s="104"/>
      <c r="AC55" s="64"/>
      <c r="AD55" s="168"/>
      <c r="AE55" s="1">
        <f>IF(E54="M ",AA54,0)</f>
        <v>0</v>
      </c>
      <c r="AF55" s="1">
        <f>IF(E54="MV",AA54,0)</f>
        <v>0</v>
      </c>
      <c r="AG55" s="1">
        <f>IF(E54="Z ",AA54,0)</f>
        <v>0</v>
      </c>
      <c r="AH55" s="1">
        <f>IF(E54="ZV",AA54,0)</f>
        <v>0</v>
      </c>
      <c r="AI55" s="1">
        <f>IF(E54="S ",AA54,0)</f>
        <v>0</v>
      </c>
      <c r="AJ55" s="1">
        <f>IF(E54="SV",AA54,0)</f>
        <v>0</v>
      </c>
      <c r="AK55" s="1">
        <f>IF(AB54&gt;0,AR55,"DNF")</f>
        <v>0</v>
      </c>
      <c r="AL55" s="1">
        <f t="shared" ref="AL55:AQ55" si="34">RANK(AE55,AE$7:AE$154)</f>
        <v>3</v>
      </c>
      <c r="AM55" s="1">
        <f t="shared" si="34"/>
        <v>2</v>
      </c>
      <c r="AN55" s="1">
        <f t="shared" si="34"/>
        <v>4</v>
      </c>
      <c r="AO55" s="1">
        <f t="shared" si="34"/>
        <v>1</v>
      </c>
      <c r="AP55" s="1">
        <f t="shared" si="34"/>
        <v>3</v>
      </c>
      <c r="AQ55" s="1">
        <f t="shared" si="34"/>
        <v>2</v>
      </c>
      <c r="AR55" s="20">
        <f>IF(Z54&gt;0,IF(E54="M ",AL55)+IF(E54="MV",AM55)+IF(E54="Z ",AN55)+IF(E54="ZV",AO55)+IF(E54="S ",AP55)+IF(E54="SV",AQ55),"DNF")</f>
        <v>0</v>
      </c>
      <c r="AS55" s="1">
        <f>IF(C55="M",2)+IF(C55="Z",1)</f>
        <v>2</v>
      </c>
      <c r="AT55" s="21" t="s">
        <v>57</v>
      </c>
      <c r="AV55" s="1">
        <f t="shared" si="2"/>
        <v>0</v>
      </c>
    </row>
    <row r="56" spans="1:48" ht="24.95" customHeight="1" thickBot="1" x14ac:dyDescent="0.25">
      <c r="A56" s="43"/>
      <c r="B56" s="22" t="s">
        <v>123</v>
      </c>
      <c r="C56" s="23" t="s">
        <v>56</v>
      </c>
      <c r="D56" s="24">
        <v>2008</v>
      </c>
      <c r="E56" s="102"/>
      <c r="F56" s="45"/>
      <c r="G56" s="38"/>
      <c r="H56" s="38"/>
      <c r="I56" s="38"/>
      <c r="J56" s="38"/>
      <c r="K56" s="38"/>
      <c r="L56" s="38"/>
      <c r="M56" s="38"/>
      <c r="N56" s="38"/>
      <c r="O56" s="38"/>
      <c r="P56" s="38"/>
      <c r="Q56" s="38"/>
      <c r="R56" s="38"/>
      <c r="S56" s="38"/>
      <c r="T56" s="38"/>
      <c r="U56" s="38"/>
      <c r="V56" s="38"/>
      <c r="W56" s="38"/>
      <c r="X56" s="38"/>
      <c r="Y56" s="40"/>
      <c r="Z56" s="108"/>
      <c r="AA56" s="59"/>
      <c r="AB56" s="105"/>
      <c r="AC56" s="65"/>
      <c r="AD56" s="168"/>
      <c r="AR56" s="20"/>
      <c r="AS56" s="1">
        <f>IF(C56="M",2)+IF(C56="Z",1)</f>
        <v>2</v>
      </c>
      <c r="AT56" s="21" t="s">
        <v>57</v>
      </c>
      <c r="AV56" s="1">
        <f t="shared" si="2"/>
        <v>0</v>
      </c>
    </row>
    <row r="57" spans="1:48" ht="24.95" customHeight="1" thickBot="1" x14ac:dyDescent="0.25">
      <c r="A57" s="41" t="s">
        <v>23</v>
      </c>
      <c r="B57" s="11" t="s">
        <v>124</v>
      </c>
      <c r="C57" s="12" t="str">
        <f>IF(AS57=2,"Z",IF(AS57=3,"S",IF(AS57=4,"M")))</f>
        <v>S</v>
      </c>
      <c r="D57" s="13">
        <f>(2017-D58)+(2017-D59)</f>
        <v>69</v>
      </c>
      <c r="E57" s="100" t="str">
        <f>IF(D57&gt;89,CONCATENATE(C57,"V"),CONCATENATE(C57," "))</f>
        <v xml:space="preserve">S </v>
      </c>
      <c r="F57" s="14"/>
      <c r="G57" s="15"/>
      <c r="H57" s="15"/>
      <c r="I57" s="15"/>
      <c r="J57" s="15"/>
      <c r="K57" s="15"/>
      <c r="L57" s="15" t="s">
        <v>53</v>
      </c>
      <c r="M57" s="15"/>
      <c r="N57" s="15"/>
      <c r="O57" s="15"/>
      <c r="P57" s="15"/>
      <c r="Q57" s="15"/>
      <c r="R57" s="15"/>
      <c r="S57" s="15"/>
      <c r="T57" s="15"/>
      <c r="U57" s="15"/>
      <c r="V57" s="15" t="s">
        <v>53</v>
      </c>
      <c r="W57" s="15"/>
      <c r="X57" s="15"/>
      <c r="Y57" s="16"/>
      <c r="Z57" s="106">
        <f>COUNTIFS(F58:Y59,"&gt;1")</f>
        <v>2</v>
      </c>
      <c r="AA57" s="57">
        <f>SUM(F58:Y59)</f>
        <v>60</v>
      </c>
      <c r="AB57" s="103" t="s">
        <v>125</v>
      </c>
      <c r="AC57" s="63">
        <f>IF(AB57&gt;AT58,"DNF",AK58)</f>
        <v>3</v>
      </c>
      <c r="AD57" s="168">
        <f>IF(AC57="DNF","DNF",RANK(AV57,AV$6:AV$155))</f>
        <v>15</v>
      </c>
      <c r="AR57" s="20"/>
      <c r="AS57" s="1">
        <f>AS58+AS59</f>
        <v>3</v>
      </c>
      <c r="AT57" s="21" t="s">
        <v>57</v>
      </c>
      <c r="AV57" s="1">
        <f t="shared" si="2"/>
        <v>60</v>
      </c>
    </row>
    <row r="58" spans="1:48" ht="24.95" customHeight="1" thickBot="1" x14ac:dyDescent="0.25">
      <c r="A58" s="42"/>
      <c r="B58" s="17" t="s">
        <v>126</v>
      </c>
      <c r="C58" s="18" t="s">
        <v>69</v>
      </c>
      <c r="D58" s="19">
        <v>1965</v>
      </c>
      <c r="E58" s="101"/>
      <c r="F58" s="44" t="b">
        <f>IF(F57&gt;0,F5)</f>
        <v>0</v>
      </c>
      <c r="G58" s="37" t="b">
        <f t="shared" ref="G58:Y58" si="35">IF(G57&gt;0,G5)</f>
        <v>0</v>
      </c>
      <c r="H58" s="37" t="b">
        <f t="shared" si="35"/>
        <v>0</v>
      </c>
      <c r="I58" s="37" t="b">
        <f t="shared" si="35"/>
        <v>0</v>
      </c>
      <c r="J58" s="37" t="b">
        <f t="shared" si="35"/>
        <v>0</v>
      </c>
      <c r="K58" s="37" t="b">
        <f t="shared" si="35"/>
        <v>0</v>
      </c>
      <c r="L58" s="37">
        <f t="shared" si="35"/>
        <v>40</v>
      </c>
      <c r="M58" s="37" t="b">
        <f t="shared" si="35"/>
        <v>0</v>
      </c>
      <c r="N58" s="37" t="b">
        <f t="shared" si="35"/>
        <v>0</v>
      </c>
      <c r="O58" s="37" t="b">
        <f t="shared" si="35"/>
        <v>0</v>
      </c>
      <c r="P58" s="37" t="b">
        <f t="shared" si="35"/>
        <v>0</v>
      </c>
      <c r="Q58" s="37" t="b">
        <f t="shared" si="35"/>
        <v>0</v>
      </c>
      <c r="R58" s="37" t="b">
        <f t="shared" si="35"/>
        <v>0</v>
      </c>
      <c r="S58" s="37" t="b">
        <f t="shared" si="35"/>
        <v>0</v>
      </c>
      <c r="T58" s="37" t="b">
        <f t="shared" si="35"/>
        <v>0</v>
      </c>
      <c r="U58" s="37" t="b">
        <f t="shared" si="35"/>
        <v>0</v>
      </c>
      <c r="V58" s="37">
        <f t="shared" si="35"/>
        <v>20</v>
      </c>
      <c r="W58" s="37" t="b">
        <f t="shared" si="35"/>
        <v>0</v>
      </c>
      <c r="X58" s="37" t="b">
        <f t="shared" si="35"/>
        <v>0</v>
      </c>
      <c r="Y58" s="39" t="b">
        <f t="shared" si="35"/>
        <v>0</v>
      </c>
      <c r="Z58" s="107"/>
      <c r="AA58" s="58"/>
      <c r="AB58" s="104"/>
      <c r="AC58" s="64"/>
      <c r="AD58" s="168"/>
      <c r="AE58" s="1">
        <f>IF(E57="M ",AA57,0)</f>
        <v>0</v>
      </c>
      <c r="AF58" s="1">
        <f>IF(E57="MV",AA57,0)</f>
        <v>0</v>
      </c>
      <c r="AG58" s="1">
        <f>IF(E57="Z ",AA57,0)</f>
        <v>0</v>
      </c>
      <c r="AH58" s="1">
        <f>IF(E57="ZV",AA57,0)</f>
        <v>0</v>
      </c>
      <c r="AI58" s="1">
        <v>0</v>
      </c>
      <c r="AJ58" s="1">
        <f>IF(E57="SV",AA57,0)</f>
        <v>0</v>
      </c>
      <c r="AK58" s="1">
        <f>IF(AB57&gt;0,AR58,"DNF")</f>
        <v>3</v>
      </c>
      <c r="AL58" s="1">
        <f t="shared" ref="AL58:AQ58" si="36">RANK(AE58,AE$7:AE$154)</f>
        <v>3</v>
      </c>
      <c r="AM58" s="1">
        <f t="shared" si="36"/>
        <v>2</v>
      </c>
      <c r="AN58" s="1">
        <f t="shared" si="36"/>
        <v>4</v>
      </c>
      <c r="AO58" s="1">
        <f t="shared" si="36"/>
        <v>1</v>
      </c>
      <c r="AP58" s="1">
        <f t="shared" si="36"/>
        <v>3</v>
      </c>
      <c r="AQ58" s="1">
        <f t="shared" si="36"/>
        <v>2</v>
      </c>
      <c r="AR58" s="20">
        <f>IF(Z57&gt;0,IF(E57="M ",AL58)+IF(E57="MV",AM58)+IF(E57="Z ",AN58)+IF(E57="ZV",AO58)+IF(E57="S ",AP58)+IF(E57="SV",AQ58),"DNF")</f>
        <v>3</v>
      </c>
      <c r="AS58" s="1">
        <f>IF(C58="M",2)+IF(C58="Z",1)</f>
        <v>1</v>
      </c>
      <c r="AT58" s="21" t="s">
        <v>57</v>
      </c>
      <c r="AV58" s="1">
        <f t="shared" si="2"/>
        <v>0</v>
      </c>
    </row>
    <row r="59" spans="1:48" ht="24.95" customHeight="1" thickBot="1" x14ac:dyDescent="0.25">
      <c r="A59" s="43"/>
      <c r="B59" s="22" t="s">
        <v>127</v>
      </c>
      <c r="C59" s="23" t="s">
        <v>56</v>
      </c>
      <c r="D59" s="24">
        <v>2000</v>
      </c>
      <c r="E59" s="102"/>
      <c r="F59" s="45"/>
      <c r="G59" s="38"/>
      <c r="H59" s="38"/>
      <c r="I59" s="38"/>
      <c r="J59" s="38"/>
      <c r="K59" s="38"/>
      <c r="L59" s="38"/>
      <c r="M59" s="38"/>
      <c r="N59" s="38"/>
      <c r="O59" s="38"/>
      <c r="P59" s="38"/>
      <c r="Q59" s="38"/>
      <c r="R59" s="38"/>
      <c r="S59" s="38"/>
      <c r="T59" s="38"/>
      <c r="U59" s="38"/>
      <c r="V59" s="38"/>
      <c r="W59" s="38"/>
      <c r="X59" s="38"/>
      <c r="Y59" s="40"/>
      <c r="Z59" s="108"/>
      <c r="AA59" s="59"/>
      <c r="AB59" s="105"/>
      <c r="AC59" s="65"/>
      <c r="AD59" s="168"/>
      <c r="AR59" s="20"/>
      <c r="AS59" s="1">
        <f>IF(C59="M",2)+IF(C59="Z",1)</f>
        <v>2</v>
      </c>
      <c r="AT59" s="21" t="s">
        <v>57</v>
      </c>
      <c r="AV59" s="1">
        <f t="shared" si="2"/>
        <v>0</v>
      </c>
    </row>
    <row r="60" spans="1:48" ht="24.95" hidden="1" customHeight="1" thickBot="1" x14ac:dyDescent="0.25">
      <c r="A60" s="109" t="s">
        <v>128</v>
      </c>
      <c r="B60" s="11"/>
      <c r="C60" s="12" t="b">
        <f>IF(AS60=2,"Z",IF(AS60=3,"S",IF(AS60=4,"M")))</f>
        <v>0</v>
      </c>
      <c r="D60" s="13">
        <f>(2017-D61)+(2017-D62)</f>
        <v>4034</v>
      </c>
      <c r="E60" s="100" t="str">
        <f>IF(D60&gt;89,CONCATENATE(C60,"V"),CONCATENATE(C60," "))</f>
        <v>FALSEV</v>
      </c>
      <c r="F60" s="14"/>
      <c r="G60" s="15"/>
      <c r="H60" s="15"/>
      <c r="I60" s="15"/>
      <c r="J60" s="15"/>
      <c r="K60" s="15"/>
      <c r="L60" s="15"/>
      <c r="M60" s="15"/>
      <c r="N60" s="15"/>
      <c r="O60" s="15"/>
      <c r="P60" s="15"/>
      <c r="Q60" s="15"/>
      <c r="R60" s="15"/>
      <c r="S60" s="15"/>
      <c r="T60" s="15"/>
      <c r="U60" s="15"/>
      <c r="V60" s="15"/>
      <c r="W60" s="15"/>
      <c r="X60" s="15"/>
      <c r="Y60" s="16"/>
      <c r="Z60" s="106">
        <f>COUNTIFS(F61:Y62,"&gt;1")</f>
        <v>0</v>
      </c>
      <c r="AA60" s="57">
        <f>SUM(F61:Y62)</f>
        <v>0</v>
      </c>
      <c r="AB60" s="103" t="s">
        <v>129</v>
      </c>
      <c r="AC60" s="63" t="str">
        <f>IF(AB60&gt;AT61,"DNF",AK61)</f>
        <v>DNF</v>
      </c>
      <c r="AD60" s="168" t="str">
        <f>IF(AC60="DNF","DNF",RANK(AV60,AV$6:AV$155))</f>
        <v>DNF</v>
      </c>
      <c r="AR60" s="20"/>
      <c r="AS60" s="1">
        <f>AS61+AS62</f>
        <v>0</v>
      </c>
      <c r="AT60" s="21" t="s">
        <v>57</v>
      </c>
      <c r="AV60" s="1">
        <f t="shared" si="2"/>
        <v>0</v>
      </c>
    </row>
    <row r="61" spans="1:48" ht="24.95" hidden="1" customHeight="1" thickBot="1" x14ac:dyDescent="0.25">
      <c r="A61" s="110"/>
      <c r="B61" s="17"/>
      <c r="C61" s="18"/>
      <c r="D61" s="19"/>
      <c r="E61" s="101"/>
      <c r="F61" s="44" t="b">
        <f>IF(F60&gt;0,F5)</f>
        <v>0</v>
      </c>
      <c r="G61" s="37" t="b">
        <f t="shared" ref="G61:Y61" si="37">IF(G60&gt;0,G5)</f>
        <v>0</v>
      </c>
      <c r="H61" s="37" t="b">
        <f t="shared" si="37"/>
        <v>0</v>
      </c>
      <c r="I61" s="37" t="b">
        <f t="shared" si="37"/>
        <v>0</v>
      </c>
      <c r="J61" s="37" t="b">
        <f t="shared" si="37"/>
        <v>0</v>
      </c>
      <c r="K61" s="37" t="b">
        <f t="shared" si="37"/>
        <v>0</v>
      </c>
      <c r="L61" s="37" t="b">
        <f t="shared" si="37"/>
        <v>0</v>
      </c>
      <c r="M61" s="37" t="b">
        <f t="shared" si="37"/>
        <v>0</v>
      </c>
      <c r="N61" s="37" t="b">
        <f t="shared" si="37"/>
        <v>0</v>
      </c>
      <c r="O61" s="37" t="b">
        <f t="shared" si="37"/>
        <v>0</v>
      </c>
      <c r="P61" s="37" t="b">
        <f t="shared" si="37"/>
        <v>0</v>
      </c>
      <c r="Q61" s="37" t="b">
        <f t="shared" si="37"/>
        <v>0</v>
      </c>
      <c r="R61" s="37" t="b">
        <f t="shared" si="37"/>
        <v>0</v>
      </c>
      <c r="S61" s="37" t="b">
        <f t="shared" si="37"/>
        <v>0</v>
      </c>
      <c r="T61" s="37" t="b">
        <f t="shared" si="37"/>
        <v>0</v>
      </c>
      <c r="U61" s="37" t="b">
        <f t="shared" si="37"/>
        <v>0</v>
      </c>
      <c r="V61" s="37" t="b">
        <f t="shared" si="37"/>
        <v>0</v>
      </c>
      <c r="W61" s="37" t="b">
        <f t="shared" si="37"/>
        <v>0</v>
      </c>
      <c r="X61" s="37" t="b">
        <f t="shared" si="37"/>
        <v>0</v>
      </c>
      <c r="Y61" s="39" t="b">
        <f t="shared" si="37"/>
        <v>0</v>
      </c>
      <c r="Z61" s="107"/>
      <c r="AA61" s="58"/>
      <c r="AB61" s="104"/>
      <c r="AC61" s="64"/>
      <c r="AD61" s="168"/>
      <c r="AE61" s="1">
        <f>IF(E60="M ",AA60,0)</f>
        <v>0</v>
      </c>
      <c r="AF61" s="1">
        <f>IF(E60="MV",AA60,0)</f>
        <v>0</v>
      </c>
      <c r="AG61" s="1">
        <f>IF(E60="Z ",AA60,0)</f>
        <v>0</v>
      </c>
      <c r="AH61" s="1">
        <f>IF(E60="ZV",AA60,0)</f>
        <v>0</v>
      </c>
      <c r="AI61" s="1">
        <f>IF(E60="S ",AA60,0)</f>
        <v>0</v>
      </c>
      <c r="AJ61" s="1">
        <f>IF(E60="SV",AA60,0)</f>
        <v>0</v>
      </c>
      <c r="AK61" s="1" t="str">
        <f>IF(AB60&gt;0,AR61,"DNF")</f>
        <v>DNF</v>
      </c>
      <c r="AL61" s="1">
        <f t="shared" ref="AL61:AQ61" si="38">RANK(AE61,AE$7:AE$154)</f>
        <v>3</v>
      </c>
      <c r="AM61" s="1">
        <f t="shared" si="38"/>
        <v>2</v>
      </c>
      <c r="AN61" s="1">
        <f t="shared" si="38"/>
        <v>4</v>
      </c>
      <c r="AO61" s="1">
        <f t="shared" si="38"/>
        <v>1</v>
      </c>
      <c r="AP61" s="1">
        <f t="shared" si="38"/>
        <v>3</v>
      </c>
      <c r="AQ61" s="1">
        <f t="shared" si="38"/>
        <v>2</v>
      </c>
      <c r="AR61" s="20" t="str">
        <f>IF(Z60&gt;0,IF(E60="M ",AL61)+IF(E60="MV",AM61)+IF(E60="Z ",AN61)+IF(E60="ZV",AO61)+IF(E60="S ",AP61)+IF(E60="SV",AQ61),"DNF")</f>
        <v>DNF</v>
      </c>
      <c r="AS61" s="1">
        <f>IF(C61="M",2)+IF(C61="Z",1)</f>
        <v>0</v>
      </c>
      <c r="AT61" s="21" t="s">
        <v>57</v>
      </c>
      <c r="AV61" s="1">
        <f t="shared" si="2"/>
        <v>0</v>
      </c>
    </row>
    <row r="62" spans="1:48" ht="24.95" hidden="1" customHeight="1" thickBot="1" x14ac:dyDescent="0.25">
      <c r="A62" s="111"/>
      <c r="B62" s="22"/>
      <c r="C62" s="23"/>
      <c r="D62" s="24"/>
      <c r="E62" s="102"/>
      <c r="F62" s="45"/>
      <c r="G62" s="38"/>
      <c r="H62" s="38"/>
      <c r="I62" s="38"/>
      <c r="J62" s="38"/>
      <c r="K62" s="38"/>
      <c r="L62" s="38"/>
      <c r="M62" s="38"/>
      <c r="N62" s="38"/>
      <c r="O62" s="38"/>
      <c r="P62" s="38"/>
      <c r="Q62" s="38"/>
      <c r="R62" s="38"/>
      <c r="S62" s="38"/>
      <c r="T62" s="38"/>
      <c r="U62" s="38"/>
      <c r="V62" s="38"/>
      <c r="W62" s="38"/>
      <c r="X62" s="38"/>
      <c r="Y62" s="40"/>
      <c r="Z62" s="108"/>
      <c r="AA62" s="59"/>
      <c r="AB62" s="105"/>
      <c r="AC62" s="65"/>
      <c r="AD62" s="168"/>
      <c r="AR62" s="20"/>
      <c r="AS62" s="1">
        <f>IF(C62="M",2)+IF(C62="Z",1)</f>
        <v>0</v>
      </c>
      <c r="AT62" s="21" t="s">
        <v>57</v>
      </c>
      <c r="AV62" s="1">
        <f t="shared" si="2"/>
        <v>0</v>
      </c>
    </row>
    <row r="63" spans="1:48" ht="24.95" hidden="1" customHeight="1" thickBot="1" x14ac:dyDescent="0.25">
      <c r="A63" s="109" t="s">
        <v>130</v>
      </c>
      <c r="B63" s="11"/>
      <c r="C63" s="12" t="b">
        <f>IF(AS63=2,"Z",IF(AS63=3,"S",IF(AS63=4,"M")))</f>
        <v>0</v>
      </c>
      <c r="D63" s="13">
        <f>(2017-D64)+(2017-D65)</f>
        <v>4034</v>
      </c>
      <c r="E63" s="100" t="str">
        <f>IF(D63&gt;89,CONCATENATE(C63,"V"),CONCATENATE(C63," "))</f>
        <v>FALSEV</v>
      </c>
      <c r="F63" s="14"/>
      <c r="G63" s="15"/>
      <c r="H63" s="15"/>
      <c r="I63" s="15"/>
      <c r="J63" s="15"/>
      <c r="K63" s="15"/>
      <c r="L63" s="15"/>
      <c r="M63" s="15"/>
      <c r="N63" s="15"/>
      <c r="O63" s="15"/>
      <c r="P63" s="15"/>
      <c r="Q63" s="15"/>
      <c r="R63" s="15"/>
      <c r="S63" s="15"/>
      <c r="T63" s="15"/>
      <c r="U63" s="15"/>
      <c r="V63" s="15"/>
      <c r="W63" s="15"/>
      <c r="X63" s="15"/>
      <c r="Y63" s="16"/>
      <c r="Z63" s="106">
        <f>COUNTIFS(F64:Y65,"&gt;1")</f>
        <v>0</v>
      </c>
      <c r="AA63" s="57">
        <f>SUM(F64:Y65)</f>
        <v>0</v>
      </c>
      <c r="AB63" s="103" t="s">
        <v>129</v>
      </c>
      <c r="AC63" s="63" t="str">
        <f>IF(AB63&gt;AT64,"DNF",AK64)</f>
        <v>DNF</v>
      </c>
      <c r="AD63" s="168" t="str">
        <f>IF(AC63="DNF","DNF",RANK(AV63,AV$6:AV$155))</f>
        <v>DNF</v>
      </c>
      <c r="AR63" s="20"/>
      <c r="AS63" s="1">
        <f>AS64+AS65</f>
        <v>0</v>
      </c>
      <c r="AT63" s="21" t="s">
        <v>57</v>
      </c>
      <c r="AV63" s="1">
        <f t="shared" si="2"/>
        <v>0</v>
      </c>
    </row>
    <row r="64" spans="1:48" ht="24.95" hidden="1" customHeight="1" thickBot="1" x14ac:dyDescent="0.25">
      <c r="A64" s="110"/>
      <c r="B64" s="17"/>
      <c r="C64" s="18"/>
      <c r="D64" s="19"/>
      <c r="E64" s="101"/>
      <c r="F64" s="44" t="b">
        <f>IF(F63&gt;0,F5)</f>
        <v>0</v>
      </c>
      <c r="G64" s="37" t="b">
        <f t="shared" ref="G64:Y64" si="39">IF(G63&gt;0,G5)</f>
        <v>0</v>
      </c>
      <c r="H64" s="37" t="b">
        <f t="shared" si="39"/>
        <v>0</v>
      </c>
      <c r="I64" s="37" t="b">
        <f t="shared" si="39"/>
        <v>0</v>
      </c>
      <c r="J64" s="37" t="b">
        <f t="shared" si="39"/>
        <v>0</v>
      </c>
      <c r="K64" s="37" t="b">
        <f t="shared" si="39"/>
        <v>0</v>
      </c>
      <c r="L64" s="37" t="b">
        <f t="shared" si="39"/>
        <v>0</v>
      </c>
      <c r="M64" s="37" t="b">
        <f t="shared" si="39"/>
        <v>0</v>
      </c>
      <c r="N64" s="37" t="b">
        <f t="shared" si="39"/>
        <v>0</v>
      </c>
      <c r="O64" s="37" t="b">
        <f t="shared" si="39"/>
        <v>0</v>
      </c>
      <c r="P64" s="37" t="b">
        <f t="shared" si="39"/>
        <v>0</v>
      </c>
      <c r="Q64" s="37" t="b">
        <f t="shared" si="39"/>
        <v>0</v>
      </c>
      <c r="R64" s="37" t="b">
        <f t="shared" si="39"/>
        <v>0</v>
      </c>
      <c r="S64" s="37" t="b">
        <f t="shared" si="39"/>
        <v>0</v>
      </c>
      <c r="T64" s="37" t="b">
        <f t="shared" si="39"/>
        <v>0</v>
      </c>
      <c r="U64" s="37" t="b">
        <f t="shared" si="39"/>
        <v>0</v>
      </c>
      <c r="V64" s="37" t="b">
        <f t="shared" si="39"/>
        <v>0</v>
      </c>
      <c r="W64" s="37" t="b">
        <f t="shared" si="39"/>
        <v>0</v>
      </c>
      <c r="X64" s="37" t="b">
        <f t="shared" si="39"/>
        <v>0</v>
      </c>
      <c r="Y64" s="39" t="b">
        <f t="shared" si="39"/>
        <v>0</v>
      </c>
      <c r="Z64" s="107"/>
      <c r="AA64" s="58"/>
      <c r="AB64" s="104"/>
      <c r="AC64" s="64"/>
      <c r="AD64" s="168"/>
      <c r="AE64" s="1">
        <f>IF(E63="M ",AA63,0)</f>
        <v>0</v>
      </c>
      <c r="AF64" s="1">
        <f>IF(E63="MV",AA63,0)</f>
        <v>0</v>
      </c>
      <c r="AG64" s="1">
        <f>IF(E63="Z ",AA63,0)</f>
        <v>0</v>
      </c>
      <c r="AH64" s="1">
        <f>IF(E63="ZV",AA63,0)</f>
        <v>0</v>
      </c>
      <c r="AI64" s="1">
        <f>IF(E63="S ",AA63,0)</f>
        <v>0</v>
      </c>
      <c r="AJ64" s="1">
        <f>IF(E63="SV",AA63,0)</f>
        <v>0</v>
      </c>
      <c r="AK64" s="1" t="str">
        <f>IF(AB63&gt;0,AR64,"DNF")</f>
        <v>DNF</v>
      </c>
      <c r="AL64" s="1">
        <f t="shared" ref="AL64:AQ64" si="40">RANK(AE64,AE$7:AE$154)</f>
        <v>3</v>
      </c>
      <c r="AM64" s="1">
        <f t="shared" si="40"/>
        <v>2</v>
      </c>
      <c r="AN64" s="1">
        <f t="shared" si="40"/>
        <v>4</v>
      </c>
      <c r="AO64" s="1">
        <f t="shared" si="40"/>
        <v>1</v>
      </c>
      <c r="AP64" s="1">
        <f t="shared" si="40"/>
        <v>3</v>
      </c>
      <c r="AQ64" s="1">
        <f t="shared" si="40"/>
        <v>2</v>
      </c>
      <c r="AR64" s="20" t="str">
        <f>IF(Z63&gt;0,IF(E63="M ",AL64)+IF(E63="MV",AM64)+IF(E63="Z ",AN64)+IF(E63="ZV",AO64)+IF(E63="S ",AP64)+IF(E63="SV",AQ64),"DNF")</f>
        <v>DNF</v>
      </c>
      <c r="AS64" s="1">
        <f>IF(C64="M",2)+IF(C64="Z",1)</f>
        <v>0</v>
      </c>
      <c r="AT64" s="21" t="s">
        <v>57</v>
      </c>
      <c r="AV64" s="1">
        <f t="shared" si="2"/>
        <v>0</v>
      </c>
    </row>
    <row r="65" spans="1:48" ht="24.95" hidden="1" customHeight="1" thickBot="1" x14ac:dyDescent="0.25">
      <c r="A65" s="111"/>
      <c r="B65" s="22"/>
      <c r="C65" s="23"/>
      <c r="D65" s="24"/>
      <c r="E65" s="102"/>
      <c r="F65" s="45"/>
      <c r="G65" s="38"/>
      <c r="H65" s="38"/>
      <c r="I65" s="38"/>
      <c r="J65" s="38"/>
      <c r="K65" s="38"/>
      <c r="L65" s="38"/>
      <c r="M65" s="38"/>
      <c r="N65" s="38"/>
      <c r="O65" s="38"/>
      <c r="P65" s="38"/>
      <c r="Q65" s="38"/>
      <c r="R65" s="38"/>
      <c r="S65" s="38"/>
      <c r="T65" s="38"/>
      <c r="U65" s="38"/>
      <c r="V65" s="38"/>
      <c r="W65" s="38"/>
      <c r="X65" s="38"/>
      <c r="Y65" s="40"/>
      <c r="Z65" s="108"/>
      <c r="AA65" s="59"/>
      <c r="AB65" s="105"/>
      <c r="AC65" s="65"/>
      <c r="AD65" s="168"/>
      <c r="AR65" s="20"/>
      <c r="AS65" s="1">
        <f>IF(C65="M",2)+IF(C65="Z",1)</f>
        <v>0</v>
      </c>
      <c r="AT65" s="21" t="s">
        <v>57</v>
      </c>
      <c r="AV65" s="1">
        <f t="shared" si="2"/>
        <v>0</v>
      </c>
    </row>
    <row r="66" spans="1:48" ht="24.95" hidden="1" customHeight="1" thickBot="1" x14ac:dyDescent="0.25">
      <c r="A66" s="109" t="s">
        <v>131</v>
      </c>
      <c r="B66" s="11"/>
      <c r="C66" s="12" t="b">
        <f>IF(AS66=2,"Z",IF(AS66=3,"S",IF(AS66=4,"M")))</f>
        <v>0</v>
      </c>
      <c r="D66" s="13">
        <f>(2017-D67)+(2017-D68)</f>
        <v>4034</v>
      </c>
      <c r="E66" s="100" t="str">
        <f>IF(D66&gt;89,CONCATENATE(C66,"V"),CONCATENATE(C66," "))</f>
        <v>FALSEV</v>
      </c>
      <c r="F66" s="14"/>
      <c r="G66" s="15"/>
      <c r="H66" s="15"/>
      <c r="I66" s="15"/>
      <c r="J66" s="15"/>
      <c r="K66" s="15"/>
      <c r="L66" s="15"/>
      <c r="M66" s="15"/>
      <c r="N66" s="15"/>
      <c r="O66" s="15"/>
      <c r="P66" s="15"/>
      <c r="Q66" s="15"/>
      <c r="R66" s="15"/>
      <c r="S66" s="15"/>
      <c r="T66" s="15"/>
      <c r="U66" s="15"/>
      <c r="V66" s="15"/>
      <c r="W66" s="15"/>
      <c r="X66" s="15"/>
      <c r="Y66" s="16"/>
      <c r="Z66" s="106">
        <f>COUNTIFS(F67:Y68,"&gt;1")</f>
        <v>0</v>
      </c>
      <c r="AA66" s="57">
        <f>SUM(F67:Y68)</f>
        <v>0</v>
      </c>
      <c r="AB66" s="103" t="s">
        <v>129</v>
      </c>
      <c r="AC66" s="63" t="str">
        <f>IF(AB66&gt;AT67,"DNF",AK67)</f>
        <v>DNF</v>
      </c>
      <c r="AD66" s="168" t="str">
        <f>IF(AC66="DNF","DNF",RANK(AV66,AV$6:AV$155))</f>
        <v>DNF</v>
      </c>
      <c r="AR66" s="20"/>
      <c r="AS66" s="1">
        <f>AS67+AS68</f>
        <v>0</v>
      </c>
      <c r="AT66" s="21" t="s">
        <v>57</v>
      </c>
      <c r="AV66" s="1">
        <f t="shared" si="2"/>
        <v>0</v>
      </c>
    </row>
    <row r="67" spans="1:48" ht="24.95" hidden="1" customHeight="1" thickBot="1" x14ac:dyDescent="0.25">
      <c r="A67" s="110"/>
      <c r="B67" s="17"/>
      <c r="C67" s="18"/>
      <c r="D67" s="19"/>
      <c r="E67" s="101"/>
      <c r="F67" s="44" t="b">
        <f>IF(F66&gt;0,F5)</f>
        <v>0</v>
      </c>
      <c r="G67" s="37" t="b">
        <f t="shared" ref="G67:Y67" si="41">IF(G66&gt;0,G5)</f>
        <v>0</v>
      </c>
      <c r="H67" s="37" t="b">
        <f t="shared" si="41"/>
        <v>0</v>
      </c>
      <c r="I67" s="37" t="b">
        <f t="shared" si="41"/>
        <v>0</v>
      </c>
      <c r="J67" s="37" t="b">
        <f t="shared" si="41"/>
        <v>0</v>
      </c>
      <c r="K67" s="37" t="b">
        <f t="shared" si="41"/>
        <v>0</v>
      </c>
      <c r="L67" s="37" t="b">
        <f t="shared" si="41"/>
        <v>0</v>
      </c>
      <c r="M67" s="37" t="b">
        <f t="shared" si="41"/>
        <v>0</v>
      </c>
      <c r="N67" s="37" t="b">
        <f t="shared" si="41"/>
        <v>0</v>
      </c>
      <c r="O67" s="37" t="b">
        <f t="shared" si="41"/>
        <v>0</v>
      </c>
      <c r="P67" s="37" t="b">
        <f t="shared" si="41"/>
        <v>0</v>
      </c>
      <c r="Q67" s="37" t="b">
        <f t="shared" si="41"/>
        <v>0</v>
      </c>
      <c r="R67" s="37" t="b">
        <f t="shared" si="41"/>
        <v>0</v>
      </c>
      <c r="S67" s="37" t="b">
        <f t="shared" si="41"/>
        <v>0</v>
      </c>
      <c r="T67" s="37" t="b">
        <f t="shared" si="41"/>
        <v>0</v>
      </c>
      <c r="U67" s="37" t="b">
        <f t="shared" si="41"/>
        <v>0</v>
      </c>
      <c r="V67" s="37" t="b">
        <f t="shared" si="41"/>
        <v>0</v>
      </c>
      <c r="W67" s="37" t="b">
        <f t="shared" si="41"/>
        <v>0</v>
      </c>
      <c r="X67" s="37" t="b">
        <f t="shared" si="41"/>
        <v>0</v>
      </c>
      <c r="Y67" s="39" t="b">
        <f t="shared" si="41"/>
        <v>0</v>
      </c>
      <c r="Z67" s="107"/>
      <c r="AA67" s="58"/>
      <c r="AB67" s="104"/>
      <c r="AC67" s="64"/>
      <c r="AD67" s="168"/>
      <c r="AE67" s="1">
        <f>IF(E66="M ",AA66,0)</f>
        <v>0</v>
      </c>
      <c r="AF67" s="1">
        <f>IF(E66="MV",AA66,0)</f>
        <v>0</v>
      </c>
      <c r="AG67" s="1">
        <f>IF(E66="Z ",AA66,0)</f>
        <v>0</v>
      </c>
      <c r="AH67" s="1">
        <f>IF(E66="ZV",AA66,0)</f>
        <v>0</v>
      </c>
      <c r="AI67" s="1">
        <f>IF(E66="S ",AA66,0)</f>
        <v>0</v>
      </c>
      <c r="AJ67" s="1">
        <f>IF(E66="SV",AA66,0)</f>
        <v>0</v>
      </c>
      <c r="AK67" s="1" t="str">
        <f>IF(AB66&gt;0,AR67,"DNF")</f>
        <v>DNF</v>
      </c>
      <c r="AL67" s="1">
        <f t="shared" ref="AL67:AQ67" si="42">RANK(AE67,AE$7:AE$154)</f>
        <v>3</v>
      </c>
      <c r="AM67" s="1">
        <f t="shared" si="42"/>
        <v>2</v>
      </c>
      <c r="AN67" s="1">
        <f t="shared" si="42"/>
        <v>4</v>
      </c>
      <c r="AO67" s="1">
        <f t="shared" si="42"/>
        <v>1</v>
      </c>
      <c r="AP67" s="1">
        <f t="shared" si="42"/>
        <v>3</v>
      </c>
      <c r="AQ67" s="1">
        <f t="shared" si="42"/>
        <v>2</v>
      </c>
      <c r="AR67" s="20" t="str">
        <f>IF(Z66&gt;0,IF(E66="M ",AL67)+IF(E66="MV",AM67)+IF(E66="Z ",AN67)+IF(E66="ZV",AO67)+IF(E66="S ",AP67)+IF(E66="SV",AQ67),"DNF")</f>
        <v>DNF</v>
      </c>
      <c r="AS67" s="1">
        <f>IF(C67="M",2)+IF(C67="Z",1)</f>
        <v>0</v>
      </c>
      <c r="AT67" s="21" t="s">
        <v>57</v>
      </c>
      <c r="AV67" s="1">
        <f t="shared" si="2"/>
        <v>0</v>
      </c>
    </row>
    <row r="68" spans="1:48" ht="24.95" hidden="1" customHeight="1" thickBot="1" x14ac:dyDescent="0.25">
      <c r="A68" s="111"/>
      <c r="B68" s="22"/>
      <c r="C68" s="23"/>
      <c r="D68" s="24"/>
      <c r="E68" s="102"/>
      <c r="F68" s="45"/>
      <c r="G68" s="38"/>
      <c r="H68" s="38"/>
      <c r="I68" s="38"/>
      <c r="J68" s="38"/>
      <c r="K68" s="38"/>
      <c r="L68" s="38"/>
      <c r="M68" s="38"/>
      <c r="N68" s="38"/>
      <c r="O68" s="38"/>
      <c r="P68" s="38"/>
      <c r="Q68" s="38"/>
      <c r="R68" s="38"/>
      <c r="S68" s="38"/>
      <c r="T68" s="38"/>
      <c r="U68" s="38"/>
      <c r="V68" s="38"/>
      <c r="W68" s="38"/>
      <c r="X68" s="38"/>
      <c r="Y68" s="40"/>
      <c r="Z68" s="108"/>
      <c r="AA68" s="59"/>
      <c r="AB68" s="105"/>
      <c r="AC68" s="65"/>
      <c r="AD68" s="168"/>
      <c r="AR68" s="20"/>
      <c r="AS68" s="1">
        <f>IF(C68="M",2)+IF(C68="Z",1)</f>
        <v>0</v>
      </c>
      <c r="AT68" s="21" t="s">
        <v>57</v>
      </c>
      <c r="AV68" s="1">
        <f t="shared" si="2"/>
        <v>0</v>
      </c>
    </row>
    <row r="69" spans="1:48" ht="24.95" hidden="1" customHeight="1" thickBot="1" x14ac:dyDescent="0.25">
      <c r="A69" s="109" t="s">
        <v>132</v>
      </c>
      <c r="B69" s="11"/>
      <c r="C69" s="12" t="b">
        <f>IF(AS69=2,"Z",IF(AS69=3,"S",IF(AS69=4,"M")))</f>
        <v>0</v>
      </c>
      <c r="D69" s="13">
        <f>(2017-D70)+(2017-D71)</f>
        <v>4034</v>
      </c>
      <c r="E69" s="100" t="str">
        <f>IF(D69&gt;89,CONCATENATE(C69,"V"),CONCATENATE(C69," "))</f>
        <v>FALSEV</v>
      </c>
      <c r="F69" s="14"/>
      <c r="G69" s="15"/>
      <c r="H69" s="15"/>
      <c r="I69" s="15"/>
      <c r="J69" s="15"/>
      <c r="K69" s="15"/>
      <c r="L69" s="15"/>
      <c r="M69" s="15"/>
      <c r="N69" s="15"/>
      <c r="O69" s="15"/>
      <c r="P69" s="15"/>
      <c r="Q69" s="15"/>
      <c r="R69" s="15"/>
      <c r="S69" s="15"/>
      <c r="T69" s="15"/>
      <c r="U69" s="15"/>
      <c r="V69" s="15"/>
      <c r="W69" s="15"/>
      <c r="X69" s="15"/>
      <c r="Y69" s="16"/>
      <c r="Z69" s="106">
        <f>COUNTIFS(F70:Y71,"&gt;1")</f>
        <v>0</v>
      </c>
      <c r="AA69" s="57">
        <f>SUM(F70:Y71)</f>
        <v>0</v>
      </c>
      <c r="AB69" s="103" t="s">
        <v>129</v>
      </c>
      <c r="AC69" s="63" t="str">
        <f>IF(AB69&gt;AT70,"DNF",AK70)</f>
        <v>DNF</v>
      </c>
      <c r="AD69" s="168" t="str">
        <f>IF(AC69="DNF","DNF",RANK(AV69,AV$6:AV$155))</f>
        <v>DNF</v>
      </c>
      <c r="AR69" s="20"/>
      <c r="AS69" s="1">
        <f>AS70+AS71</f>
        <v>0</v>
      </c>
      <c r="AT69" s="21" t="s">
        <v>57</v>
      </c>
      <c r="AV69" s="1">
        <f t="shared" si="2"/>
        <v>0</v>
      </c>
    </row>
    <row r="70" spans="1:48" ht="24.95" hidden="1" customHeight="1" thickBot="1" x14ac:dyDescent="0.25">
      <c r="A70" s="110"/>
      <c r="B70" s="17"/>
      <c r="C70" s="18"/>
      <c r="D70" s="19"/>
      <c r="E70" s="101"/>
      <c r="F70" s="44" t="b">
        <f>IF(F69&gt;0,F5)</f>
        <v>0</v>
      </c>
      <c r="G70" s="37" t="b">
        <f t="shared" ref="G70:Y70" si="43">IF(G69&gt;0,G5)</f>
        <v>0</v>
      </c>
      <c r="H70" s="37" t="b">
        <f t="shared" si="43"/>
        <v>0</v>
      </c>
      <c r="I70" s="37" t="b">
        <f t="shared" si="43"/>
        <v>0</v>
      </c>
      <c r="J70" s="37" t="b">
        <f t="shared" si="43"/>
        <v>0</v>
      </c>
      <c r="K70" s="37" t="b">
        <f t="shared" si="43"/>
        <v>0</v>
      </c>
      <c r="L70" s="37" t="b">
        <f t="shared" si="43"/>
        <v>0</v>
      </c>
      <c r="M70" s="37" t="b">
        <f t="shared" si="43"/>
        <v>0</v>
      </c>
      <c r="N70" s="37" t="b">
        <f t="shared" si="43"/>
        <v>0</v>
      </c>
      <c r="O70" s="37" t="b">
        <f t="shared" si="43"/>
        <v>0</v>
      </c>
      <c r="P70" s="37" t="b">
        <f t="shared" si="43"/>
        <v>0</v>
      </c>
      <c r="Q70" s="37" t="b">
        <f t="shared" si="43"/>
        <v>0</v>
      </c>
      <c r="R70" s="37" t="b">
        <f t="shared" si="43"/>
        <v>0</v>
      </c>
      <c r="S70" s="37" t="b">
        <f t="shared" si="43"/>
        <v>0</v>
      </c>
      <c r="T70" s="37" t="b">
        <f t="shared" si="43"/>
        <v>0</v>
      </c>
      <c r="U70" s="37" t="b">
        <f t="shared" si="43"/>
        <v>0</v>
      </c>
      <c r="V70" s="37" t="b">
        <f t="shared" si="43"/>
        <v>0</v>
      </c>
      <c r="W70" s="37" t="b">
        <f t="shared" si="43"/>
        <v>0</v>
      </c>
      <c r="X70" s="37" t="b">
        <f t="shared" si="43"/>
        <v>0</v>
      </c>
      <c r="Y70" s="39" t="b">
        <f t="shared" si="43"/>
        <v>0</v>
      </c>
      <c r="Z70" s="107"/>
      <c r="AA70" s="58"/>
      <c r="AB70" s="104"/>
      <c r="AC70" s="64"/>
      <c r="AD70" s="168"/>
      <c r="AE70" s="1">
        <f>IF(E69="M ",AA69,0)</f>
        <v>0</v>
      </c>
      <c r="AF70" s="1">
        <f>IF(E69="MV",AA69,0)</f>
        <v>0</v>
      </c>
      <c r="AG70" s="1">
        <f>IF(E69="Z ",AA69,0)</f>
        <v>0</v>
      </c>
      <c r="AH70" s="1">
        <f>IF(E69="ZV",AA69,0)</f>
        <v>0</v>
      </c>
      <c r="AI70" s="1">
        <f>IF(E69="S ",AA69,0)</f>
        <v>0</v>
      </c>
      <c r="AJ70" s="1">
        <f>IF(E69="SV",AA69,0)</f>
        <v>0</v>
      </c>
      <c r="AK70" s="1" t="str">
        <f>IF(AB69&gt;0,AR70,"DNF")</f>
        <v>DNF</v>
      </c>
      <c r="AL70" s="1">
        <f t="shared" ref="AL70:AQ70" si="44">RANK(AE70,AE$7:AE$154)</f>
        <v>3</v>
      </c>
      <c r="AM70" s="1">
        <f t="shared" si="44"/>
        <v>2</v>
      </c>
      <c r="AN70" s="1">
        <f t="shared" si="44"/>
        <v>4</v>
      </c>
      <c r="AO70" s="1">
        <f t="shared" si="44"/>
        <v>1</v>
      </c>
      <c r="AP70" s="1">
        <f t="shared" si="44"/>
        <v>3</v>
      </c>
      <c r="AQ70" s="1">
        <f t="shared" si="44"/>
        <v>2</v>
      </c>
      <c r="AR70" s="20" t="str">
        <f>IF(Z69&gt;0,IF(E69="M ",AL70)+IF(E69="MV",AM70)+IF(E69="Z ",AN70)+IF(E69="ZV",AO70)+IF(E69="S ",AP70)+IF(E69="SV",AQ70),"DNF")</f>
        <v>DNF</v>
      </c>
      <c r="AS70" s="1">
        <f>IF(C70="M",2)+IF(C70="Z",1)</f>
        <v>0</v>
      </c>
      <c r="AT70" s="21" t="s">
        <v>57</v>
      </c>
      <c r="AV70" s="1">
        <f t="shared" si="2"/>
        <v>0</v>
      </c>
    </row>
    <row r="71" spans="1:48" ht="24.95" hidden="1" customHeight="1" thickBot="1" x14ac:dyDescent="0.25">
      <c r="A71" s="111"/>
      <c r="B71" s="22"/>
      <c r="C71" s="23"/>
      <c r="D71" s="24"/>
      <c r="E71" s="102"/>
      <c r="F71" s="45"/>
      <c r="G71" s="38"/>
      <c r="H71" s="38"/>
      <c r="I71" s="38"/>
      <c r="J71" s="38"/>
      <c r="K71" s="38"/>
      <c r="L71" s="38"/>
      <c r="M71" s="38"/>
      <c r="N71" s="38"/>
      <c r="O71" s="38"/>
      <c r="P71" s="38"/>
      <c r="Q71" s="38"/>
      <c r="R71" s="38"/>
      <c r="S71" s="38"/>
      <c r="T71" s="38"/>
      <c r="U71" s="38"/>
      <c r="V71" s="38"/>
      <c r="W71" s="38"/>
      <c r="X71" s="38"/>
      <c r="Y71" s="40"/>
      <c r="Z71" s="108"/>
      <c r="AA71" s="59"/>
      <c r="AB71" s="105"/>
      <c r="AC71" s="65"/>
      <c r="AD71" s="168"/>
      <c r="AR71" s="20"/>
      <c r="AS71" s="1">
        <f>IF(C71="M",2)+IF(C71="Z",1)</f>
        <v>0</v>
      </c>
      <c r="AT71" s="21" t="s">
        <v>57</v>
      </c>
      <c r="AV71" s="1">
        <f t="shared" si="2"/>
        <v>0</v>
      </c>
    </row>
    <row r="72" spans="1:48" ht="24.95" hidden="1" customHeight="1" thickBot="1" x14ac:dyDescent="0.25">
      <c r="A72" s="109" t="s">
        <v>133</v>
      </c>
      <c r="B72" s="11"/>
      <c r="C72" s="12" t="b">
        <f>IF(AS72=2,"Z",IF(AS72=3,"S",IF(AS72=4,"M")))</f>
        <v>0</v>
      </c>
      <c r="D72" s="13">
        <f>(2017-D73)+(2017-D74)</f>
        <v>4034</v>
      </c>
      <c r="E72" s="100" t="str">
        <f>IF(D72&gt;89,CONCATENATE(C72,"V"),CONCATENATE(C72," "))</f>
        <v>FALSEV</v>
      </c>
      <c r="F72" s="14"/>
      <c r="G72" s="15"/>
      <c r="H72" s="15"/>
      <c r="I72" s="15"/>
      <c r="J72" s="15"/>
      <c r="K72" s="15"/>
      <c r="L72" s="15"/>
      <c r="M72" s="15"/>
      <c r="N72" s="15"/>
      <c r="O72" s="15"/>
      <c r="P72" s="15"/>
      <c r="Q72" s="15"/>
      <c r="R72" s="15"/>
      <c r="S72" s="15"/>
      <c r="T72" s="15"/>
      <c r="U72" s="15"/>
      <c r="V72" s="15"/>
      <c r="W72" s="15"/>
      <c r="X72" s="15"/>
      <c r="Y72" s="16"/>
      <c r="Z72" s="106">
        <f>COUNTIFS(F73:Y74,"&gt;1")</f>
        <v>0</v>
      </c>
      <c r="AA72" s="57">
        <f>SUM(F73:Y74)</f>
        <v>0</v>
      </c>
      <c r="AB72" s="103" t="s">
        <v>129</v>
      </c>
      <c r="AC72" s="63" t="str">
        <f>IF(AB72&gt;AT73,"DNF",AK73)</f>
        <v>DNF</v>
      </c>
      <c r="AD72" s="168" t="str">
        <f>IF(AC72="DNF","DNF",RANK(AV72,AV$6:AV$155))</f>
        <v>DNF</v>
      </c>
      <c r="AR72" s="20"/>
      <c r="AS72" s="1">
        <f>AS73+AS74</f>
        <v>0</v>
      </c>
      <c r="AT72" s="21" t="s">
        <v>57</v>
      </c>
      <c r="AV72" s="1">
        <f t="shared" ref="AV72:AV89" si="45">IF(AC72="DNF",0,AA72)</f>
        <v>0</v>
      </c>
    </row>
    <row r="73" spans="1:48" ht="24.95" hidden="1" customHeight="1" thickBot="1" x14ac:dyDescent="0.25">
      <c r="A73" s="110"/>
      <c r="B73" s="17"/>
      <c r="C73" s="18"/>
      <c r="D73" s="19"/>
      <c r="E73" s="101"/>
      <c r="F73" s="44" t="b">
        <f>IF(F72&gt;0,F5)</f>
        <v>0</v>
      </c>
      <c r="G73" s="37" t="b">
        <f t="shared" ref="G73:Y73" si="46">IF(G72&gt;0,G5)</f>
        <v>0</v>
      </c>
      <c r="H73" s="37" t="b">
        <f t="shared" si="46"/>
        <v>0</v>
      </c>
      <c r="I73" s="37" t="b">
        <f t="shared" si="46"/>
        <v>0</v>
      </c>
      <c r="J73" s="37" t="b">
        <f t="shared" si="46"/>
        <v>0</v>
      </c>
      <c r="K73" s="37" t="b">
        <f t="shared" si="46"/>
        <v>0</v>
      </c>
      <c r="L73" s="37" t="b">
        <f t="shared" si="46"/>
        <v>0</v>
      </c>
      <c r="M73" s="37" t="b">
        <f t="shared" si="46"/>
        <v>0</v>
      </c>
      <c r="N73" s="37" t="b">
        <f t="shared" si="46"/>
        <v>0</v>
      </c>
      <c r="O73" s="37" t="b">
        <f t="shared" si="46"/>
        <v>0</v>
      </c>
      <c r="P73" s="37" t="b">
        <f t="shared" si="46"/>
        <v>0</v>
      </c>
      <c r="Q73" s="37" t="b">
        <f t="shared" si="46"/>
        <v>0</v>
      </c>
      <c r="R73" s="37" t="b">
        <f t="shared" si="46"/>
        <v>0</v>
      </c>
      <c r="S73" s="37" t="b">
        <f t="shared" si="46"/>
        <v>0</v>
      </c>
      <c r="T73" s="37" t="b">
        <f t="shared" si="46"/>
        <v>0</v>
      </c>
      <c r="U73" s="37" t="b">
        <f t="shared" si="46"/>
        <v>0</v>
      </c>
      <c r="V73" s="37" t="b">
        <f t="shared" si="46"/>
        <v>0</v>
      </c>
      <c r="W73" s="37" t="b">
        <f t="shared" si="46"/>
        <v>0</v>
      </c>
      <c r="X73" s="37" t="b">
        <f t="shared" si="46"/>
        <v>0</v>
      </c>
      <c r="Y73" s="39" t="b">
        <f t="shared" si="46"/>
        <v>0</v>
      </c>
      <c r="Z73" s="107"/>
      <c r="AA73" s="58"/>
      <c r="AB73" s="104"/>
      <c r="AC73" s="64"/>
      <c r="AD73" s="168"/>
      <c r="AE73" s="1">
        <f>IF(E72="M ",AA72,0)</f>
        <v>0</v>
      </c>
      <c r="AF73" s="1">
        <f>IF(E72="MV",AA72,0)</f>
        <v>0</v>
      </c>
      <c r="AG73" s="1">
        <f>IF(E72="Z ",AA72,0)</f>
        <v>0</v>
      </c>
      <c r="AH73" s="1">
        <f>IF(E72="ZV",AA72,0)</f>
        <v>0</v>
      </c>
      <c r="AI73" s="1">
        <f>IF(E72="S ",AA72,0)</f>
        <v>0</v>
      </c>
      <c r="AJ73" s="1">
        <f>IF(E72="SV",AA72,0)</f>
        <v>0</v>
      </c>
      <c r="AK73" s="1" t="str">
        <f>IF(AB72&gt;0,AR73,"DNF")</f>
        <v>DNF</v>
      </c>
      <c r="AL73" s="1">
        <f t="shared" ref="AL73:AQ73" si="47">RANK(AE73,AE$7:AE$154)</f>
        <v>3</v>
      </c>
      <c r="AM73" s="1">
        <f t="shared" si="47"/>
        <v>2</v>
      </c>
      <c r="AN73" s="1">
        <f t="shared" si="47"/>
        <v>4</v>
      </c>
      <c r="AO73" s="1">
        <f t="shared" si="47"/>
        <v>1</v>
      </c>
      <c r="AP73" s="1">
        <f t="shared" si="47"/>
        <v>3</v>
      </c>
      <c r="AQ73" s="1">
        <f t="shared" si="47"/>
        <v>2</v>
      </c>
      <c r="AR73" s="20" t="str">
        <f>IF(Z72&gt;0,IF(E72="M ",AL73)+IF(E72="MV",AM73)+IF(E72="Z ",AN73)+IF(E72="ZV",AO73)+IF(E72="S ",AP73)+IF(E72="SV",AQ73),"DNF")</f>
        <v>DNF</v>
      </c>
      <c r="AS73" s="1">
        <f>IF(C73="M",2)+IF(C73="Z",1)</f>
        <v>0</v>
      </c>
      <c r="AT73" s="21" t="s">
        <v>57</v>
      </c>
      <c r="AV73" s="1">
        <f t="shared" si="45"/>
        <v>0</v>
      </c>
    </row>
    <row r="74" spans="1:48" ht="24.95" hidden="1" customHeight="1" thickBot="1" x14ac:dyDescent="0.25">
      <c r="A74" s="111"/>
      <c r="B74" s="22"/>
      <c r="C74" s="23"/>
      <c r="D74" s="24"/>
      <c r="E74" s="102"/>
      <c r="F74" s="45"/>
      <c r="G74" s="38"/>
      <c r="H74" s="38"/>
      <c r="I74" s="38"/>
      <c r="J74" s="38"/>
      <c r="K74" s="38"/>
      <c r="L74" s="38"/>
      <c r="M74" s="38"/>
      <c r="N74" s="38"/>
      <c r="O74" s="38"/>
      <c r="P74" s="38"/>
      <c r="Q74" s="38"/>
      <c r="R74" s="38"/>
      <c r="S74" s="38"/>
      <c r="T74" s="38"/>
      <c r="U74" s="38"/>
      <c r="V74" s="38"/>
      <c r="W74" s="38"/>
      <c r="X74" s="38"/>
      <c r="Y74" s="40"/>
      <c r="Z74" s="108"/>
      <c r="AA74" s="59"/>
      <c r="AB74" s="105"/>
      <c r="AC74" s="65"/>
      <c r="AD74" s="168"/>
      <c r="AR74" s="20"/>
      <c r="AS74" s="1">
        <f>IF(C74="M",2)+IF(C74="Z",1)</f>
        <v>0</v>
      </c>
      <c r="AT74" s="21" t="s">
        <v>57</v>
      </c>
      <c r="AV74" s="1">
        <f t="shared" si="45"/>
        <v>0</v>
      </c>
    </row>
    <row r="75" spans="1:48" ht="24.95" hidden="1" customHeight="1" thickBot="1" x14ac:dyDescent="0.25">
      <c r="A75" s="109" t="s">
        <v>134</v>
      </c>
      <c r="B75" s="11"/>
      <c r="C75" s="12" t="b">
        <f>IF(AS75=2,"Z",IF(AS75=3,"S",IF(AS75=4,"M")))</f>
        <v>0</v>
      </c>
      <c r="D75" s="13">
        <f>(2017-D76)+(2017-D77)</f>
        <v>4034</v>
      </c>
      <c r="E75" s="100" t="str">
        <f>IF(D75&gt;89,CONCATENATE(C75,"V"),CONCATENATE(C75," "))</f>
        <v>FALSEV</v>
      </c>
      <c r="F75" s="14"/>
      <c r="G75" s="15"/>
      <c r="H75" s="15"/>
      <c r="I75" s="15"/>
      <c r="J75" s="15"/>
      <c r="K75" s="15"/>
      <c r="L75" s="15"/>
      <c r="M75" s="15"/>
      <c r="N75" s="15"/>
      <c r="O75" s="15"/>
      <c r="P75" s="15"/>
      <c r="Q75" s="15"/>
      <c r="R75" s="15"/>
      <c r="S75" s="15"/>
      <c r="T75" s="15"/>
      <c r="U75" s="15"/>
      <c r="V75" s="15"/>
      <c r="W75" s="15"/>
      <c r="X75" s="15"/>
      <c r="Y75" s="16"/>
      <c r="Z75" s="106">
        <f>COUNTIFS(F76:Y77,"&gt;1")</f>
        <v>0</v>
      </c>
      <c r="AA75" s="57">
        <f>SUM(F76:Y77)</f>
        <v>0</v>
      </c>
      <c r="AB75" s="103" t="s">
        <v>129</v>
      </c>
      <c r="AC75" s="63" t="str">
        <f>IF(AB75&gt;AT76,"DNF",AK76)</f>
        <v>DNF</v>
      </c>
      <c r="AD75" s="168" t="str">
        <f>IF(AC75="DNF","DNF",RANK(AV75,AV$6:AV$155))</f>
        <v>DNF</v>
      </c>
      <c r="AR75" s="20"/>
      <c r="AS75" s="1">
        <f>AS76+AS77</f>
        <v>0</v>
      </c>
      <c r="AT75" s="21" t="s">
        <v>57</v>
      </c>
      <c r="AV75" s="1">
        <f t="shared" si="45"/>
        <v>0</v>
      </c>
    </row>
    <row r="76" spans="1:48" ht="24.95" hidden="1" customHeight="1" thickBot="1" x14ac:dyDescent="0.25">
      <c r="A76" s="110"/>
      <c r="B76" s="17"/>
      <c r="C76" s="18"/>
      <c r="D76" s="19"/>
      <c r="E76" s="101"/>
      <c r="F76" s="44" t="b">
        <f>IF(F75&gt;0,F5)</f>
        <v>0</v>
      </c>
      <c r="G76" s="37" t="b">
        <f t="shared" ref="G76:Y76" si="48">IF(G75&gt;0,G5)</f>
        <v>0</v>
      </c>
      <c r="H76" s="37" t="b">
        <f t="shared" si="48"/>
        <v>0</v>
      </c>
      <c r="I76" s="37" t="b">
        <f t="shared" si="48"/>
        <v>0</v>
      </c>
      <c r="J76" s="37" t="b">
        <f t="shared" si="48"/>
        <v>0</v>
      </c>
      <c r="K76" s="37" t="b">
        <f t="shared" si="48"/>
        <v>0</v>
      </c>
      <c r="L76" s="37" t="b">
        <f t="shared" si="48"/>
        <v>0</v>
      </c>
      <c r="M76" s="37" t="b">
        <f t="shared" si="48"/>
        <v>0</v>
      </c>
      <c r="N76" s="37" t="b">
        <f t="shared" si="48"/>
        <v>0</v>
      </c>
      <c r="O76" s="37" t="b">
        <f t="shared" si="48"/>
        <v>0</v>
      </c>
      <c r="P76" s="37" t="b">
        <f t="shared" si="48"/>
        <v>0</v>
      </c>
      <c r="Q76" s="37" t="b">
        <f t="shared" si="48"/>
        <v>0</v>
      </c>
      <c r="R76" s="37" t="b">
        <f t="shared" si="48"/>
        <v>0</v>
      </c>
      <c r="S76" s="37" t="b">
        <f t="shared" si="48"/>
        <v>0</v>
      </c>
      <c r="T76" s="37" t="b">
        <f t="shared" si="48"/>
        <v>0</v>
      </c>
      <c r="U76" s="37" t="b">
        <f t="shared" si="48"/>
        <v>0</v>
      </c>
      <c r="V76" s="37" t="b">
        <f t="shared" si="48"/>
        <v>0</v>
      </c>
      <c r="W76" s="37" t="b">
        <f t="shared" si="48"/>
        <v>0</v>
      </c>
      <c r="X76" s="37" t="b">
        <f t="shared" si="48"/>
        <v>0</v>
      </c>
      <c r="Y76" s="39" t="b">
        <f t="shared" si="48"/>
        <v>0</v>
      </c>
      <c r="Z76" s="107"/>
      <c r="AA76" s="58"/>
      <c r="AB76" s="104"/>
      <c r="AC76" s="64"/>
      <c r="AD76" s="168"/>
      <c r="AE76" s="1">
        <f>IF(E75="M ",AA75,0)</f>
        <v>0</v>
      </c>
      <c r="AF76" s="1">
        <f>IF(E75="MV",AA75,0)</f>
        <v>0</v>
      </c>
      <c r="AG76" s="1">
        <f>IF(E75="Z ",AA75,0)</f>
        <v>0</v>
      </c>
      <c r="AH76" s="1">
        <f>IF(E75="ZV",AA75,0)</f>
        <v>0</v>
      </c>
      <c r="AI76" s="1">
        <f>IF(E75="S ",AA75,0)</f>
        <v>0</v>
      </c>
      <c r="AJ76" s="1">
        <f>IF(E75="SV",AA75,0)</f>
        <v>0</v>
      </c>
      <c r="AK76" s="1" t="str">
        <f>IF(AB75&gt;0,AR76,"DNF")</f>
        <v>DNF</v>
      </c>
      <c r="AL76" s="1">
        <f t="shared" ref="AL76:AQ76" si="49">RANK(AE76,AE$7:AE$154)</f>
        <v>3</v>
      </c>
      <c r="AM76" s="1">
        <f t="shared" si="49"/>
        <v>2</v>
      </c>
      <c r="AN76" s="1">
        <f t="shared" si="49"/>
        <v>4</v>
      </c>
      <c r="AO76" s="1">
        <f t="shared" si="49"/>
        <v>1</v>
      </c>
      <c r="AP76" s="1">
        <f t="shared" si="49"/>
        <v>3</v>
      </c>
      <c r="AQ76" s="1">
        <f t="shared" si="49"/>
        <v>2</v>
      </c>
      <c r="AR76" s="20" t="str">
        <f>IF(Z75&gt;0,IF(E75="M ",AL76)+IF(E75="MV",AM76)+IF(E75="Z ",AN76)+IF(E75="ZV",AO76)+IF(E75="S ",AP76)+IF(E75="SV",AQ76),"DNF")</f>
        <v>DNF</v>
      </c>
      <c r="AS76" s="1">
        <f>IF(C76="M",2)+IF(C76="Z",1)</f>
        <v>0</v>
      </c>
      <c r="AT76" s="21" t="s">
        <v>57</v>
      </c>
      <c r="AV76" s="1">
        <f t="shared" si="45"/>
        <v>0</v>
      </c>
    </row>
    <row r="77" spans="1:48" ht="24.95" hidden="1" customHeight="1" thickBot="1" x14ac:dyDescent="0.25">
      <c r="A77" s="111"/>
      <c r="B77" s="22"/>
      <c r="C77" s="23"/>
      <c r="D77" s="24"/>
      <c r="E77" s="102"/>
      <c r="F77" s="45"/>
      <c r="G77" s="38"/>
      <c r="H77" s="38"/>
      <c r="I77" s="38"/>
      <c r="J77" s="38"/>
      <c r="K77" s="38"/>
      <c r="L77" s="38"/>
      <c r="M77" s="38"/>
      <c r="N77" s="38"/>
      <c r="O77" s="38"/>
      <c r="P77" s="38"/>
      <c r="Q77" s="38"/>
      <c r="R77" s="38"/>
      <c r="S77" s="38"/>
      <c r="T77" s="38"/>
      <c r="U77" s="38"/>
      <c r="V77" s="38"/>
      <c r="W77" s="38"/>
      <c r="X77" s="38"/>
      <c r="Y77" s="40"/>
      <c r="Z77" s="108"/>
      <c r="AA77" s="59"/>
      <c r="AB77" s="105"/>
      <c r="AC77" s="65"/>
      <c r="AD77" s="168"/>
      <c r="AR77" s="20"/>
      <c r="AS77" s="1">
        <f>IF(C77="M",2)+IF(C77="Z",1)</f>
        <v>0</v>
      </c>
      <c r="AT77" s="21" t="s">
        <v>57</v>
      </c>
      <c r="AV77" s="1">
        <f t="shared" si="45"/>
        <v>0</v>
      </c>
    </row>
    <row r="78" spans="1:48" ht="24.95" hidden="1" customHeight="1" thickBot="1" x14ac:dyDescent="0.25">
      <c r="A78" s="109" t="s">
        <v>135</v>
      </c>
      <c r="B78" s="11"/>
      <c r="C78" s="12" t="b">
        <f>IF(AS78=2,"Z",IF(AS78=3,"S",IF(AS78=4,"M")))</f>
        <v>0</v>
      </c>
      <c r="D78" s="13">
        <f>(2017-D79)+(2017-D80)</f>
        <v>4034</v>
      </c>
      <c r="E78" s="100" t="str">
        <f>IF(D78&gt;89,CONCATENATE(C78,"V"),CONCATENATE(C78," "))</f>
        <v>FALSEV</v>
      </c>
      <c r="F78" s="14"/>
      <c r="G78" s="15"/>
      <c r="H78" s="15"/>
      <c r="I78" s="15"/>
      <c r="J78" s="15"/>
      <c r="K78" s="15"/>
      <c r="L78" s="15"/>
      <c r="M78" s="15"/>
      <c r="N78" s="15"/>
      <c r="O78" s="15"/>
      <c r="P78" s="15"/>
      <c r="Q78" s="15"/>
      <c r="R78" s="15"/>
      <c r="S78" s="15"/>
      <c r="T78" s="15"/>
      <c r="U78" s="15"/>
      <c r="V78" s="15"/>
      <c r="W78" s="15"/>
      <c r="X78" s="15"/>
      <c r="Y78" s="16"/>
      <c r="Z78" s="106">
        <f>COUNTIFS(F79:Y80,"&gt;1")</f>
        <v>0</v>
      </c>
      <c r="AA78" s="57">
        <f>SUM(F79:Y80)</f>
        <v>0</v>
      </c>
      <c r="AB78" s="103" t="s">
        <v>129</v>
      </c>
      <c r="AC78" s="63" t="str">
        <f>IF(AB78&gt;AT79,"DNF",AK79)</f>
        <v>DNF</v>
      </c>
      <c r="AD78" s="168" t="str">
        <f>IF(AC78="DNF","DNF",RANK(AV78,AV$6:AV$155))</f>
        <v>DNF</v>
      </c>
      <c r="AR78" s="20"/>
      <c r="AS78" s="1">
        <f>AS79+AS80</f>
        <v>0</v>
      </c>
      <c r="AT78" s="21" t="s">
        <v>57</v>
      </c>
      <c r="AV78" s="1">
        <f t="shared" si="45"/>
        <v>0</v>
      </c>
    </row>
    <row r="79" spans="1:48" ht="24.95" hidden="1" customHeight="1" thickBot="1" x14ac:dyDescent="0.25">
      <c r="A79" s="110"/>
      <c r="B79" s="17"/>
      <c r="C79" s="18"/>
      <c r="D79" s="19"/>
      <c r="E79" s="101"/>
      <c r="F79" s="44" t="b">
        <f>IF(F78&gt;0,F5)</f>
        <v>0</v>
      </c>
      <c r="G79" s="37" t="b">
        <f t="shared" ref="G79:Y79" si="50">IF(G78&gt;0,G5)</f>
        <v>0</v>
      </c>
      <c r="H79" s="37" t="b">
        <f t="shared" si="50"/>
        <v>0</v>
      </c>
      <c r="I79" s="37" t="b">
        <f t="shared" si="50"/>
        <v>0</v>
      </c>
      <c r="J79" s="37" t="b">
        <f t="shared" si="50"/>
        <v>0</v>
      </c>
      <c r="K79" s="37" t="b">
        <f t="shared" si="50"/>
        <v>0</v>
      </c>
      <c r="L79" s="37" t="b">
        <f t="shared" si="50"/>
        <v>0</v>
      </c>
      <c r="M79" s="37" t="b">
        <f t="shared" si="50"/>
        <v>0</v>
      </c>
      <c r="N79" s="37" t="b">
        <f t="shared" si="50"/>
        <v>0</v>
      </c>
      <c r="O79" s="37" t="b">
        <f t="shared" si="50"/>
        <v>0</v>
      </c>
      <c r="P79" s="37" t="b">
        <f t="shared" si="50"/>
        <v>0</v>
      </c>
      <c r="Q79" s="37" t="b">
        <f t="shared" si="50"/>
        <v>0</v>
      </c>
      <c r="R79" s="37" t="b">
        <f t="shared" si="50"/>
        <v>0</v>
      </c>
      <c r="S79" s="37" t="b">
        <f t="shared" si="50"/>
        <v>0</v>
      </c>
      <c r="T79" s="37" t="b">
        <f t="shared" si="50"/>
        <v>0</v>
      </c>
      <c r="U79" s="37" t="b">
        <f t="shared" si="50"/>
        <v>0</v>
      </c>
      <c r="V79" s="37" t="b">
        <f t="shared" si="50"/>
        <v>0</v>
      </c>
      <c r="W79" s="37" t="b">
        <f t="shared" si="50"/>
        <v>0</v>
      </c>
      <c r="X79" s="37" t="b">
        <f t="shared" si="50"/>
        <v>0</v>
      </c>
      <c r="Y79" s="39" t="b">
        <f t="shared" si="50"/>
        <v>0</v>
      </c>
      <c r="Z79" s="107"/>
      <c r="AA79" s="58"/>
      <c r="AB79" s="104"/>
      <c r="AC79" s="64"/>
      <c r="AD79" s="168"/>
      <c r="AE79" s="1">
        <f>IF(E78="M ",AA78,0)</f>
        <v>0</v>
      </c>
      <c r="AF79" s="1">
        <f>IF(E78="MV",AA78,0)</f>
        <v>0</v>
      </c>
      <c r="AG79" s="1">
        <f>IF(E78="Z ",AA78,0)</f>
        <v>0</v>
      </c>
      <c r="AH79" s="1">
        <f>IF(E78="ZV",AA78,0)</f>
        <v>0</v>
      </c>
      <c r="AI79" s="1">
        <f>IF(E78="S ",AA78,0)</f>
        <v>0</v>
      </c>
      <c r="AJ79" s="1">
        <f>IF(E78="SV",AA78,0)</f>
        <v>0</v>
      </c>
      <c r="AK79" s="1" t="str">
        <f>IF(AB78&gt;0,AR79,"DNF")</f>
        <v>DNF</v>
      </c>
      <c r="AL79" s="1">
        <f t="shared" ref="AL79:AQ79" si="51">RANK(AE79,AE$7:AE$154)</f>
        <v>3</v>
      </c>
      <c r="AM79" s="1">
        <f t="shared" si="51"/>
        <v>2</v>
      </c>
      <c r="AN79" s="1">
        <f t="shared" si="51"/>
        <v>4</v>
      </c>
      <c r="AO79" s="1">
        <f t="shared" si="51"/>
        <v>1</v>
      </c>
      <c r="AP79" s="1">
        <f t="shared" si="51"/>
        <v>3</v>
      </c>
      <c r="AQ79" s="1">
        <f t="shared" si="51"/>
        <v>2</v>
      </c>
      <c r="AR79" s="20" t="str">
        <f>IF(Z78&gt;0,IF(E78="M ",AL79)+IF(E78="MV",AM79)+IF(E78="Z ",AN79)+IF(E78="ZV",AO79)+IF(E78="S ",AP79)+IF(E78="SV",AQ79),"DNF")</f>
        <v>DNF</v>
      </c>
      <c r="AS79" s="1">
        <f>IF(C79="M",2)+IF(C79="Z",1)</f>
        <v>0</v>
      </c>
      <c r="AT79" s="21" t="s">
        <v>57</v>
      </c>
      <c r="AV79" s="1">
        <f t="shared" si="45"/>
        <v>0</v>
      </c>
    </row>
    <row r="80" spans="1:48" ht="24.95" hidden="1" customHeight="1" thickBot="1" x14ac:dyDescent="0.25">
      <c r="A80" s="111"/>
      <c r="B80" s="22"/>
      <c r="C80" s="23"/>
      <c r="D80" s="24"/>
      <c r="E80" s="102"/>
      <c r="F80" s="45"/>
      <c r="G80" s="38"/>
      <c r="H80" s="38"/>
      <c r="I80" s="38"/>
      <c r="J80" s="38"/>
      <c r="K80" s="38"/>
      <c r="L80" s="38"/>
      <c r="M80" s="38"/>
      <c r="N80" s="38"/>
      <c r="O80" s="38"/>
      <c r="P80" s="38"/>
      <c r="Q80" s="38"/>
      <c r="R80" s="38"/>
      <c r="S80" s="38"/>
      <c r="T80" s="38"/>
      <c r="U80" s="38"/>
      <c r="V80" s="38"/>
      <c r="W80" s="38"/>
      <c r="X80" s="38"/>
      <c r="Y80" s="40"/>
      <c r="Z80" s="108"/>
      <c r="AA80" s="59"/>
      <c r="AB80" s="105"/>
      <c r="AC80" s="65"/>
      <c r="AD80" s="168"/>
      <c r="AR80" s="20"/>
      <c r="AS80" s="1">
        <f>IF(C80="M",2)+IF(C80="Z",1)</f>
        <v>0</v>
      </c>
      <c r="AT80" s="21" t="s">
        <v>57</v>
      </c>
      <c r="AV80" s="1">
        <f t="shared" si="45"/>
        <v>0</v>
      </c>
    </row>
    <row r="81" spans="1:48" ht="24.95" hidden="1" customHeight="1" thickBot="1" x14ac:dyDescent="0.25">
      <c r="A81" s="109" t="s">
        <v>136</v>
      </c>
      <c r="B81" s="11"/>
      <c r="C81" s="12" t="b">
        <f>IF(AS81=2,"Z",IF(AS81=3,"S",IF(AS81=4,"M")))</f>
        <v>0</v>
      </c>
      <c r="D81" s="13">
        <f>(2017-D82)+(2017-D83)</f>
        <v>4034</v>
      </c>
      <c r="E81" s="100" t="str">
        <f>IF(D81&gt;89,CONCATENATE(C81,"V"),CONCATENATE(C81," "))</f>
        <v>FALSEV</v>
      </c>
      <c r="F81" s="14"/>
      <c r="G81" s="15"/>
      <c r="H81" s="15"/>
      <c r="I81" s="15"/>
      <c r="J81" s="15"/>
      <c r="K81" s="15"/>
      <c r="L81" s="15"/>
      <c r="M81" s="15"/>
      <c r="N81" s="15"/>
      <c r="O81" s="15"/>
      <c r="P81" s="15"/>
      <c r="Q81" s="15"/>
      <c r="R81" s="15"/>
      <c r="S81" s="15"/>
      <c r="T81" s="15"/>
      <c r="U81" s="15"/>
      <c r="V81" s="15"/>
      <c r="W81" s="15"/>
      <c r="X81" s="15"/>
      <c r="Y81" s="16"/>
      <c r="Z81" s="106">
        <f>COUNTIFS(F82:Y83,"&gt;1")</f>
        <v>0</v>
      </c>
      <c r="AA81" s="57">
        <f>SUM(F82:Y83)</f>
        <v>0</v>
      </c>
      <c r="AB81" s="103" t="s">
        <v>129</v>
      </c>
      <c r="AC81" s="63" t="str">
        <f>IF(AB81&gt;AT82,"DNF",AK82)</f>
        <v>DNF</v>
      </c>
      <c r="AD81" s="168" t="str">
        <f>IF(AC81="DNF","DNF",RANK(AV81,AV$6:AV$155))</f>
        <v>DNF</v>
      </c>
      <c r="AR81" s="20"/>
      <c r="AS81" s="1">
        <f>AS82+AS83</f>
        <v>0</v>
      </c>
      <c r="AT81" s="21" t="s">
        <v>57</v>
      </c>
      <c r="AV81" s="1">
        <f t="shared" si="45"/>
        <v>0</v>
      </c>
    </row>
    <row r="82" spans="1:48" ht="24.95" hidden="1" customHeight="1" thickBot="1" x14ac:dyDescent="0.25">
      <c r="A82" s="110"/>
      <c r="B82" s="17"/>
      <c r="C82" s="18"/>
      <c r="D82" s="19"/>
      <c r="E82" s="101"/>
      <c r="F82" s="44" t="b">
        <f>IF(F81&gt;0,F5)</f>
        <v>0</v>
      </c>
      <c r="G82" s="37" t="b">
        <f t="shared" ref="G82:Y82" si="52">IF(G81&gt;0,G5)</f>
        <v>0</v>
      </c>
      <c r="H82" s="37" t="b">
        <f t="shared" si="52"/>
        <v>0</v>
      </c>
      <c r="I82" s="37" t="b">
        <f t="shared" si="52"/>
        <v>0</v>
      </c>
      <c r="J82" s="37" t="b">
        <f t="shared" si="52"/>
        <v>0</v>
      </c>
      <c r="K82" s="37" t="b">
        <f t="shared" si="52"/>
        <v>0</v>
      </c>
      <c r="L82" s="37" t="b">
        <f t="shared" si="52"/>
        <v>0</v>
      </c>
      <c r="M82" s="37" t="b">
        <f t="shared" si="52"/>
        <v>0</v>
      </c>
      <c r="N82" s="37" t="b">
        <f t="shared" si="52"/>
        <v>0</v>
      </c>
      <c r="O82" s="37" t="b">
        <f t="shared" si="52"/>
        <v>0</v>
      </c>
      <c r="P82" s="37" t="b">
        <f t="shared" si="52"/>
        <v>0</v>
      </c>
      <c r="Q82" s="37" t="b">
        <f t="shared" si="52"/>
        <v>0</v>
      </c>
      <c r="R82" s="37" t="b">
        <f t="shared" si="52"/>
        <v>0</v>
      </c>
      <c r="S82" s="37" t="b">
        <f t="shared" si="52"/>
        <v>0</v>
      </c>
      <c r="T82" s="37" t="b">
        <f t="shared" si="52"/>
        <v>0</v>
      </c>
      <c r="U82" s="37" t="b">
        <f t="shared" si="52"/>
        <v>0</v>
      </c>
      <c r="V82" s="37" t="b">
        <f t="shared" si="52"/>
        <v>0</v>
      </c>
      <c r="W82" s="37" t="b">
        <f t="shared" si="52"/>
        <v>0</v>
      </c>
      <c r="X82" s="37" t="b">
        <f t="shared" si="52"/>
        <v>0</v>
      </c>
      <c r="Y82" s="39" t="b">
        <f t="shared" si="52"/>
        <v>0</v>
      </c>
      <c r="Z82" s="107"/>
      <c r="AA82" s="58"/>
      <c r="AB82" s="104"/>
      <c r="AC82" s="64"/>
      <c r="AD82" s="168"/>
      <c r="AE82" s="1">
        <f>IF(E81="M ",AA81,0)</f>
        <v>0</v>
      </c>
      <c r="AF82" s="1">
        <f>IF(E81="MV",AA81,0)</f>
        <v>0</v>
      </c>
      <c r="AG82" s="1">
        <f>IF(E81="Z ",AA81,0)</f>
        <v>0</v>
      </c>
      <c r="AH82" s="1">
        <f>IF(E81="ZV",AA81,0)</f>
        <v>0</v>
      </c>
      <c r="AI82" s="1">
        <f>IF(E81="S ",AA81,0)</f>
        <v>0</v>
      </c>
      <c r="AJ82" s="1">
        <f>IF(E81="SV",AA81,0)</f>
        <v>0</v>
      </c>
      <c r="AK82" s="1" t="str">
        <f>IF(AB81&gt;0,AR82,"DNF")</f>
        <v>DNF</v>
      </c>
      <c r="AL82" s="1">
        <f t="shared" ref="AL82:AQ82" si="53">RANK(AE82,AE$7:AE$154)</f>
        <v>3</v>
      </c>
      <c r="AM82" s="1">
        <f t="shared" si="53"/>
        <v>2</v>
      </c>
      <c r="AN82" s="1">
        <f t="shared" si="53"/>
        <v>4</v>
      </c>
      <c r="AO82" s="1">
        <f t="shared" si="53"/>
        <v>1</v>
      </c>
      <c r="AP82" s="1">
        <f t="shared" si="53"/>
        <v>3</v>
      </c>
      <c r="AQ82" s="1">
        <f t="shared" si="53"/>
        <v>2</v>
      </c>
      <c r="AR82" s="20" t="str">
        <f>IF(Z81&gt;0,IF(E81="M ",AL82)+IF(E81="MV",AM82)+IF(E81="Z ",AN82)+IF(E81="ZV",AO82)+IF(E81="S ",AP82)+IF(E81="SV",AQ82),"DNF")</f>
        <v>DNF</v>
      </c>
      <c r="AS82" s="1">
        <f>IF(C82="M",2)+IF(C82="Z",1)</f>
        <v>0</v>
      </c>
      <c r="AT82" s="21" t="s">
        <v>57</v>
      </c>
      <c r="AV82" s="1">
        <f t="shared" si="45"/>
        <v>0</v>
      </c>
    </row>
    <row r="83" spans="1:48" ht="24.95" hidden="1" customHeight="1" thickBot="1" x14ac:dyDescent="0.25">
      <c r="A83" s="111"/>
      <c r="B83" s="22"/>
      <c r="C83" s="23"/>
      <c r="D83" s="24"/>
      <c r="E83" s="102"/>
      <c r="F83" s="45"/>
      <c r="G83" s="38"/>
      <c r="H83" s="38"/>
      <c r="I83" s="38"/>
      <c r="J83" s="38"/>
      <c r="K83" s="38"/>
      <c r="L83" s="38"/>
      <c r="M83" s="38"/>
      <c r="N83" s="38"/>
      <c r="O83" s="38"/>
      <c r="P83" s="38"/>
      <c r="Q83" s="38"/>
      <c r="R83" s="38"/>
      <c r="S83" s="38"/>
      <c r="T83" s="38"/>
      <c r="U83" s="38"/>
      <c r="V83" s="38"/>
      <c r="W83" s="38"/>
      <c r="X83" s="38"/>
      <c r="Y83" s="40"/>
      <c r="Z83" s="108"/>
      <c r="AA83" s="59"/>
      <c r="AB83" s="105"/>
      <c r="AC83" s="65"/>
      <c r="AD83" s="168"/>
      <c r="AR83" s="20"/>
      <c r="AS83" s="1">
        <f>IF(C83="M",2)+IF(C83="Z",1)</f>
        <v>0</v>
      </c>
      <c r="AT83" s="21" t="s">
        <v>57</v>
      </c>
      <c r="AV83" s="1">
        <f t="shared" si="45"/>
        <v>0</v>
      </c>
    </row>
    <row r="84" spans="1:48" ht="24.95" hidden="1" customHeight="1" thickBot="1" x14ac:dyDescent="0.25">
      <c r="A84" s="109" t="s">
        <v>137</v>
      </c>
      <c r="B84" s="11"/>
      <c r="C84" s="12" t="b">
        <f>IF(AS84=2,"Z",IF(AS84=3,"S",IF(AS84=4,"M")))</f>
        <v>0</v>
      </c>
      <c r="D84" s="13">
        <f>(2017-D85)+(2017-D86)</f>
        <v>4034</v>
      </c>
      <c r="E84" s="100" t="str">
        <f>IF(D84&gt;89,CONCATENATE(C84,"V"),CONCATENATE(C84," "))</f>
        <v>FALSEV</v>
      </c>
      <c r="F84" s="14"/>
      <c r="G84" s="15"/>
      <c r="H84" s="15"/>
      <c r="I84" s="15"/>
      <c r="J84" s="15"/>
      <c r="K84" s="15"/>
      <c r="L84" s="15"/>
      <c r="M84" s="15"/>
      <c r="N84" s="15"/>
      <c r="O84" s="15"/>
      <c r="P84" s="15"/>
      <c r="Q84" s="15"/>
      <c r="R84" s="15"/>
      <c r="S84" s="15"/>
      <c r="T84" s="15"/>
      <c r="U84" s="15"/>
      <c r="V84" s="15"/>
      <c r="W84" s="15"/>
      <c r="X84" s="15"/>
      <c r="Y84" s="16"/>
      <c r="Z84" s="106">
        <f>COUNTIFS(F85:Y86,"&gt;1")</f>
        <v>0</v>
      </c>
      <c r="AA84" s="57">
        <f>SUM(F85:Y86)</f>
        <v>0</v>
      </c>
      <c r="AB84" s="103" t="s">
        <v>129</v>
      </c>
      <c r="AC84" s="63" t="str">
        <f>IF(AB84&gt;AT85,"DNF",AK85)</f>
        <v>DNF</v>
      </c>
      <c r="AD84" s="168" t="str">
        <f>IF(AC84="DNF","DNF",RANK(AV84,AV$6:AV$155))</f>
        <v>DNF</v>
      </c>
      <c r="AR84" s="20"/>
      <c r="AS84" s="1">
        <f>AS85+AS86</f>
        <v>0</v>
      </c>
      <c r="AT84" s="21" t="s">
        <v>57</v>
      </c>
      <c r="AV84" s="1">
        <f t="shared" si="45"/>
        <v>0</v>
      </c>
    </row>
    <row r="85" spans="1:48" ht="24.95" hidden="1" customHeight="1" thickBot="1" x14ac:dyDescent="0.25">
      <c r="A85" s="110"/>
      <c r="B85" s="17"/>
      <c r="C85" s="18"/>
      <c r="D85" s="19"/>
      <c r="E85" s="101"/>
      <c r="F85" s="44" t="b">
        <f>IF(F84&gt;0,F5)</f>
        <v>0</v>
      </c>
      <c r="G85" s="37" t="b">
        <f t="shared" ref="G85:Y85" si="54">IF(G84&gt;0,G5)</f>
        <v>0</v>
      </c>
      <c r="H85" s="37" t="b">
        <f t="shared" si="54"/>
        <v>0</v>
      </c>
      <c r="I85" s="37" t="b">
        <f t="shared" si="54"/>
        <v>0</v>
      </c>
      <c r="J85" s="37" t="b">
        <f t="shared" si="54"/>
        <v>0</v>
      </c>
      <c r="K85" s="37" t="b">
        <f t="shared" si="54"/>
        <v>0</v>
      </c>
      <c r="L85" s="37" t="b">
        <f t="shared" si="54"/>
        <v>0</v>
      </c>
      <c r="M85" s="37" t="b">
        <f t="shared" si="54"/>
        <v>0</v>
      </c>
      <c r="N85" s="37" t="b">
        <f t="shared" si="54"/>
        <v>0</v>
      </c>
      <c r="O85" s="37" t="b">
        <f t="shared" si="54"/>
        <v>0</v>
      </c>
      <c r="P85" s="37" t="b">
        <f t="shared" si="54"/>
        <v>0</v>
      </c>
      <c r="Q85" s="37" t="b">
        <f t="shared" si="54"/>
        <v>0</v>
      </c>
      <c r="R85" s="37" t="b">
        <f t="shared" si="54"/>
        <v>0</v>
      </c>
      <c r="S85" s="37" t="b">
        <f t="shared" si="54"/>
        <v>0</v>
      </c>
      <c r="T85" s="37" t="b">
        <f t="shared" si="54"/>
        <v>0</v>
      </c>
      <c r="U85" s="37" t="b">
        <f t="shared" si="54"/>
        <v>0</v>
      </c>
      <c r="V85" s="37" t="b">
        <f t="shared" si="54"/>
        <v>0</v>
      </c>
      <c r="W85" s="37" t="b">
        <f t="shared" si="54"/>
        <v>0</v>
      </c>
      <c r="X85" s="37" t="b">
        <f t="shared" si="54"/>
        <v>0</v>
      </c>
      <c r="Y85" s="39" t="b">
        <f t="shared" si="54"/>
        <v>0</v>
      </c>
      <c r="Z85" s="107"/>
      <c r="AA85" s="58"/>
      <c r="AB85" s="104"/>
      <c r="AC85" s="64"/>
      <c r="AD85" s="168"/>
      <c r="AE85" s="1">
        <f>IF(E84="M ",AA84,0)</f>
        <v>0</v>
      </c>
      <c r="AF85" s="1">
        <f>IF(E84="MV",AA84,0)</f>
        <v>0</v>
      </c>
      <c r="AG85" s="1">
        <f>IF(E84="Z ",AA84,0)</f>
        <v>0</v>
      </c>
      <c r="AH85" s="1">
        <f>IF(E84="ZV",AA84,0)</f>
        <v>0</v>
      </c>
      <c r="AI85" s="1">
        <f>IF(E84="S ",AA84,0)</f>
        <v>0</v>
      </c>
      <c r="AJ85" s="1">
        <f>IF(E84="SV",AA84,0)</f>
        <v>0</v>
      </c>
      <c r="AK85" s="1" t="str">
        <f>IF(AB84&gt;0,AR85,"DNF")</f>
        <v>DNF</v>
      </c>
      <c r="AL85" s="1">
        <f t="shared" ref="AL85:AQ85" si="55">RANK(AE85,AE$7:AE$154)</f>
        <v>3</v>
      </c>
      <c r="AM85" s="1">
        <f t="shared" si="55"/>
        <v>2</v>
      </c>
      <c r="AN85" s="1">
        <f t="shared" si="55"/>
        <v>4</v>
      </c>
      <c r="AO85" s="1">
        <f t="shared" si="55"/>
        <v>1</v>
      </c>
      <c r="AP85" s="1">
        <f t="shared" si="55"/>
        <v>3</v>
      </c>
      <c r="AQ85" s="1">
        <f t="shared" si="55"/>
        <v>2</v>
      </c>
      <c r="AR85" s="20" t="str">
        <f>IF(Z84&gt;0,IF(E84="M ",AL85)+IF(E84="MV",AM85)+IF(E84="Z ",AN85)+IF(E84="ZV",AO85)+IF(E84="S ",AP85)+IF(E84="SV",AQ85),"DNF")</f>
        <v>DNF</v>
      </c>
      <c r="AS85" s="1">
        <f>IF(C85="M",2)+IF(C85="Z",1)</f>
        <v>0</v>
      </c>
      <c r="AT85" s="21" t="s">
        <v>57</v>
      </c>
      <c r="AV85" s="1">
        <f t="shared" si="45"/>
        <v>0</v>
      </c>
    </row>
    <row r="86" spans="1:48" ht="24.95" hidden="1" customHeight="1" thickBot="1" x14ac:dyDescent="0.25">
      <c r="A86" s="111"/>
      <c r="B86" s="22"/>
      <c r="C86" s="23"/>
      <c r="D86" s="24"/>
      <c r="E86" s="102"/>
      <c r="F86" s="45"/>
      <c r="G86" s="38"/>
      <c r="H86" s="38"/>
      <c r="I86" s="38"/>
      <c r="J86" s="38"/>
      <c r="K86" s="38"/>
      <c r="L86" s="38"/>
      <c r="M86" s="38"/>
      <c r="N86" s="38"/>
      <c r="O86" s="38"/>
      <c r="P86" s="38"/>
      <c r="Q86" s="38"/>
      <c r="R86" s="38"/>
      <c r="S86" s="38"/>
      <c r="T86" s="38"/>
      <c r="U86" s="38"/>
      <c r="V86" s="38"/>
      <c r="W86" s="38"/>
      <c r="X86" s="38"/>
      <c r="Y86" s="40"/>
      <c r="Z86" s="108"/>
      <c r="AA86" s="59"/>
      <c r="AB86" s="105"/>
      <c r="AC86" s="65"/>
      <c r="AD86" s="168"/>
      <c r="AR86" s="20"/>
      <c r="AS86" s="1">
        <f>IF(C86="M",2)+IF(C86="Z",1)</f>
        <v>0</v>
      </c>
      <c r="AT86" s="21" t="s">
        <v>57</v>
      </c>
      <c r="AV86" s="1">
        <f t="shared" si="45"/>
        <v>0</v>
      </c>
    </row>
    <row r="87" spans="1:48" ht="24.95" hidden="1" customHeight="1" thickBot="1" x14ac:dyDescent="0.25">
      <c r="A87" s="109" t="s">
        <v>138</v>
      </c>
      <c r="B87" s="11"/>
      <c r="C87" s="12" t="b">
        <f>IF(AS87=2,"Z",IF(AS87=3,"S",IF(AS87=4,"M")))</f>
        <v>0</v>
      </c>
      <c r="D87" s="13">
        <f>(2017-D88)+(2017-D89)</f>
        <v>4034</v>
      </c>
      <c r="E87" s="100" t="str">
        <f>IF(D87&gt;89,CONCATENATE(C87,"V"),CONCATENATE(C87," "))</f>
        <v>FALSEV</v>
      </c>
      <c r="F87" s="14"/>
      <c r="G87" s="15"/>
      <c r="H87" s="15"/>
      <c r="I87" s="15"/>
      <c r="J87" s="15"/>
      <c r="K87" s="15"/>
      <c r="L87" s="15"/>
      <c r="M87" s="15"/>
      <c r="N87" s="15"/>
      <c r="O87" s="15"/>
      <c r="P87" s="15"/>
      <c r="Q87" s="15"/>
      <c r="R87" s="15"/>
      <c r="S87" s="15"/>
      <c r="T87" s="15"/>
      <c r="U87" s="15"/>
      <c r="V87" s="15"/>
      <c r="W87" s="15"/>
      <c r="X87" s="15"/>
      <c r="Y87" s="16"/>
      <c r="Z87" s="106">
        <f>COUNTIFS(F88:Y89,"&gt;1")</f>
        <v>0</v>
      </c>
      <c r="AA87" s="57">
        <f>SUM(F88:Y89)</f>
        <v>0</v>
      </c>
      <c r="AB87" s="103" t="s">
        <v>129</v>
      </c>
      <c r="AC87" s="63" t="str">
        <f>IF(AB87&gt;AT88,"DNF",AK88)</f>
        <v>DNF</v>
      </c>
      <c r="AD87" s="168" t="str">
        <f>IF(AC87="DNF","DNF",RANK(AV87,AV$6:AV$155))</f>
        <v>DNF</v>
      </c>
      <c r="AR87" s="20"/>
      <c r="AS87" s="1">
        <f>AS88+AS89</f>
        <v>0</v>
      </c>
      <c r="AT87" s="21" t="s">
        <v>57</v>
      </c>
      <c r="AV87" s="1">
        <f t="shared" si="45"/>
        <v>0</v>
      </c>
    </row>
    <row r="88" spans="1:48" ht="24.95" hidden="1" customHeight="1" thickBot="1" x14ac:dyDescent="0.25">
      <c r="A88" s="110"/>
      <c r="B88" s="17"/>
      <c r="C88" s="18"/>
      <c r="D88" s="19"/>
      <c r="E88" s="101"/>
      <c r="F88" s="44" t="b">
        <f>IF(F87&gt;0,F5)</f>
        <v>0</v>
      </c>
      <c r="G88" s="37" t="b">
        <f t="shared" ref="G88:Y88" si="56">IF(G87&gt;0,G5)</f>
        <v>0</v>
      </c>
      <c r="H88" s="37" t="b">
        <f t="shared" si="56"/>
        <v>0</v>
      </c>
      <c r="I88" s="37" t="b">
        <f t="shared" si="56"/>
        <v>0</v>
      </c>
      <c r="J88" s="37" t="b">
        <f t="shared" si="56"/>
        <v>0</v>
      </c>
      <c r="K88" s="37" t="b">
        <f t="shared" si="56"/>
        <v>0</v>
      </c>
      <c r="L88" s="37" t="b">
        <f t="shared" si="56"/>
        <v>0</v>
      </c>
      <c r="M88" s="37" t="b">
        <f t="shared" si="56"/>
        <v>0</v>
      </c>
      <c r="N88" s="37" t="b">
        <f t="shared" si="56"/>
        <v>0</v>
      </c>
      <c r="O88" s="37" t="b">
        <f t="shared" si="56"/>
        <v>0</v>
      </c>
      <c r="P88" s="37" t="b">
        <f t="shared" si="56"/>
        <v>0</v>
      </c>
      <c r="Q88" s="37" t="b">
        <f t="shared" si="56"/>
        <v>0</v>
      </c>
      <c r="R88" s="37" t="b">
        <f t="shared" si="56"/>
        <v>0</v>
      </c>
      <c r="S88" s="37" t="b">
        <f t="shared" si="56"/>
        <v>0</v>
      </c>
      <c r="T88" s="37" t="b">
        <f t="shared" si="56"/>
        <v>0</v>
      </c>
      <c r="U88" s="37" t="b">
        <f t="shared" si="56"/>
        <v>0</v>
      </c>
      <c r="V88" s="37" t="b">
        <f t="shared" si="56"/>
        <v>0</v>
      </c>
      <c r="W88" s="37" t="b">
        <f t="shared" si="56"/>
        <v>0</v>
      </c>
      <c r="X88" s="37" t="b">
        <f t="shared" si="56"/>
        <v>0</v>
      </c>
      <c r="Y88" s="39" t="b">
        <f t="shared" si="56"/>
        <v>0</v>
      </c>
      <c r="Z88" s="107"/>
      <c r="AA88" s="58"/>
      <c r="AB88" s="104"/>
      <c r="AC88" s="64"/>
      <c r="AD88" s="168"/>
      <c r="AE88" s="1">
        <f>IF(E87="M ",AA87,0)</f>
        <v>0</v>
      </c>
      <c r="AF88" s="1">
        <f>IF(E87="MV",AA87,0)</f>
        <v>0</v>
      </c>
      <c r="AG88" s="1">
        <f>IF(E87="Z ",AA87,0)</f>
        <v>0</v>
      </c>
      <c r="AH88" s="1">
        <f>IF(E87="ZV",AA87,0)</f>
        <v>0</v>
      </c>
      <c r="AI88" s="1">
        <f>IF(E87="S ",AA87,0)</f>
        <v>0</v>
      </c>
      <c r="AJ88" s="1">
        <f>IF(E87="SV",AA87,0)</f>
        <v>0</v>
      </c>
      <c r="AK88" s="1" t="str">
        <f>IF(AB87&gt;0,AR88,"DNF")</f>
        <v>DNF</v>
      </c>
      <c r="AL88" s="1">
        <f t="shared" ref="AL88:AQ88" si="57">RANK(AE88,AE$7:AE$154)</f>
        <v>3</v>
      </c>
      <c r="AM88" s="1">
        <f t="shared" si="57"/>
        <v>2</v>
      </c>
      <c r="AN88" s="1">
        <f t="shared" si="57"/>
        <v>4</v>
      </c>
      <c r="AO88" s="1">
        <f t="shared" si="57"/>
        <v>1</v>
      </c>
      <c r="AP88" s="1">
        <f t="shared" si="57"/>
        <v>3</v>
      </c>
      <c r="AQ88" s="1">
        <f t="shared" si="57"/>
        <v>2</v>
      </c>
      <c r="AR88" s="20" t="str">
        <f>IF(Z87&gt;0,IF(E87="M ",AL88)+IF(E87="MV",AM88)+IF(E87="Z ",AN88)+IF(E87="ZV",AO88)+IF(E87="S ",AP88)+IF(E87="SV",AQ88),"DNF")</f>
        <v>DNF</v>
      </c>
      <c r="AS88" s="1">
        <f>IF(C88="M",2)+IF(C88="Z",1)</f>
        <v>0</v>
      </c>
      <c r="AT88" s="21" t="s">
        <v>57</v>
      </c>
      <c r="AV88" s="1">
        <f t="shared" si="45"/>
        <v>0</v>
      </c>
    </row>
    <row r="89" spans="1:48" ht="24.75" hidden="1" customHeight="1" thickBot="1" x14ac:dyDescent="0.25">
      <c r="A89" s="111"/>
      <c r="B89" s="22"/>
      <c r="C89" s="23"/>
      <c r="D89" s="24"/>
      <c r="E89" s="102"/>
      <c r="F89" s="45"/>
      <c r="G89" s="38"/>
      <c r="H89" s="38"/>
      <c r="I89" s="38"/>
      <c r="J89" s="38"/>
      <c r="K89" s="38"/>
      <c r="L89" s="38"/>
      <c r="M89" s="38"/>
      <c r="N89" s="38"/>
      <c r="O89" s="38"/>
      <c r="P89" s="38"/>
      <c r="Q89" s="38"/>
      <c r="R89" s="38"/>
      <c r="S89" s="38"/>
      <c r="T89" s="38"/>
      <c r="U89" s="38"/>
      <c r="V89" s="38"/>
      <c r="W89" s="38"/>
      <c r="X89" s="38"/>
      <c r="Y89" s="40"/>
      <c r="Z89" s="108"/>
      <c r="AA89" s="59"/>
      <c r="AB89" s="105"/>
      <c r="AC89" s="65"/>
      <c r="AD89" s="168"/>
      <c r="AR89" s="20"/>
      <c r="AS89" s="1">
        <f>IF(C89="M",2)+IF(C89="Z",1)</f>
        <v>0</v>
      </c>
      <c r="AT89" s="21" t="s">
        <v>57</v>
      </c>
      <c r="AV89" s="1">
        <f t="shared" si="45"/>
        <v>0</v>
      </c>
    </row>
    <row r="90" spans="1:48" ht="24.95" hidden="1" customHeight="1" thickBot="1" x14ac:dyDescent="0.25">
      <c r="A90" s="109" t="s">
        <v>136</v>
      </c>
      <c r="B90" s="11"/>
      <c r="C90" s="12"/>
      <c r="D90" s="13"/>
      <c r="E90" s="100" t="str">
        <f>IF(D90&gt;89,CONCATENATE(C90,"V"),CONCATENATE(C90," "))</f>
        <v xml:space="preserve"> </v>
      </c>
      <c r="F90" s="14"/>
      <c r="G90" s="15"/>
      <c r="H90" s="15"/>
      <c r="I90" s="15"/>
      <c r="J90" s="15"/>
      <c r="K90" s="15"/>
      <c r="L90" s="15"/>
      <c r="M90" s="15"/>
      <c r="N90" s="15"/>
      <c r="O90" s="15"/>
      <c r="P90" s="15"/>
      <c r="Q90" s="15"/>
      <c r="R90" s="15"/>
      <c r="S90" s="15"/>
      <c r="T90" s="15"/>
      <c r="U90" s="15"/>
      <c r="V90" s="15"/>
      <c r="W90" s="15"/>
      <c r="X90" s="15"/>
      <c r="Y90" s="16"/>
      <c r="Z90" s="106">
        <f>COUNTIFS(F91:Y92,"&gt;1")</f>
        <v>0</v>
      </c>
      <c r="AA90" s="57">
        <f>SUM(F91:Y92)</f>
        <v>0</v>
      </c>
      <c r="AB90" s="103">
        <v>1</v>
      </c>
      <c r="AC90" s="63" t="str">
        <f>IF(AB90&gt;AT91,"DNF",AK91)</f>
        <v>DNF</v>
      </c>
      <c r="AD90" s="168" t="str">
        <f>IF(AC90="DNF","DNF",RANK(AA90,AA$6:AA$155))</f>
        <v>DNF</v>
      </c>
      <c r="AR90" s="20"/>
      <c r="AS90" s="1">
        <f>AS91+AS92</f>
        <v>0</v>
      </c>
      <c r="AT90" s="21" t="s">
        <v>57</v>
      </c>
    </row>
    <row r="91" spans="1:48" ht="24.95" hidden="1" customHeight="1" thickBot="1" x14ac:dyDescent="0.25">
      <c r="A91" s="110"/>
      <c r="B91" s="17"/>
      <c r="C91" s="18"/>
      <c r="D91" s="19"/>
      <c r="E91" s="101"/>
      <c r="F91" s="44" t="b">
        <f>IF(F90&gt;0,F5)</f>
        <v>0</v>
      </c>
      <c r="G91" s="37" t="b">
        <f t="shared" ref="G91:Y91" si="58">IF(G90&gt;0,G5)</f>
        <v>0</v>
      </c>
      <c r="H91" s="37" t="b">
        <f t="shared" si="58"/>
        <v>0</v>
      </c>
      <c r="I91" s="37" t="b">
        <f t="shared" si="58"/>
        <v>0</v>
      </c>
      <c r="J91" s="37" t="b">
        <f t="shared" si="58"/>
        <v>0</v>
      </c>
      <c r="K91" s="37" t="b">
        <f t="shared" si="58"/>
        <v>0</v>
      </c>
      <c r="L91" s="37" t="b">
        <f t="shared" si="58"/>
        <v>0</v>
      </c>
      <c r="M91" s="37" t="b">
        <f t="shared" si="58"/>
        <v>0</v>
      </c>
      <c r="N91" s="37" t="b">
        <f t="shared" si="58"/>
        <v>0</v>
      </c>
      <c r="O91" s="37" t="b">
        <f t="shared" si="58"/>
        <v>0</v>
      </c>
      <c r="P91" s="37" t="b">
        <f t="shared" si="58"/>
        <v>0</v>
      </c>
      <c r="Q91" s="37" t="b">
        <f t="shared" si="58"/>
        <v>0</v>
      </c>
      <c r="R91" s="37" t="b">
        <f t="shared" si="58"/>
        <v>0</v>
      </c>
      <c r="S91" s="37" t="b">
        <f t="shared" si="58"/>
        <v>0</v>
      </c>
      <c r="T91" s="37" t="b">
        <f t="shared" si="58"/>
        <v>0</v>
      </c>
      <c r="U91" s="37" t="b">
        <f t="shared" si="58"/>
        <v>0</v>
      </c>
      <c r="V91" s="37" t="b">
        <f t="shared" si="58"/>
        <v>0</v>
      </c>
      <c r="W91" s="37" t="b">
        <f t="shared" si="58"/>
        <v>0</v>
      </c>
      <c r="X91" s="37" t="b">
        <f t="shared" si="58"/>
        <v>0</v>
      </c>
      <c r="Y91" s="39" t="b">
        <f t="shared" si="58"/>
        <v>0</v>
      </c>
      <c r="Z91" s="107"/>
      <c r="AA91" s="58"/>
      <c r="AB91" s="104"/>
      <c r="AC91" s="64"/>
      <c r="AD91" s="168"/>
      <c r="AE91" s="1">
        <f>IF(E90="M ",AA90,0)</f>
        <v>0</v>
      </c>
      <c r="AF91" s="1">
        <f>IF(E90="MV",AA90,0)</f>
        <v>0</v>
      </c>
      <c r="AG91" s="1">
        <f>IF(E90="Z ",AA90,0)</f>
        <v>0</v>
      </c>
      <c r="AH91" s="1">
        <f>IF(E90="ZV",AA90,0)</f>
        <v>0</v>
      </c>
      <c r="AI91" s="1">
        <f>IF(E90="S ",AA90,0)</f>
        <v>0</v>
      </c>
      <c r="AJ91" s="1">
        <f>IF(E90="SV",AA90,0)</f>
        <v>0</v>
      </c>
      <c r="AK91" s="1" t="str">
        <f>IF(AB90&gt;0,AR91,"DNF")</f>
        <v>DNF</v>
      </c>
      <c r="AL91" s="1">
        <f t="shared" ref="AL91:AQ91" si="59">RANK(AE91,AE$7:AE$154)</f>
        <v>3</v>
      </c>
      <c r="AM91" s="1">
        <f t="shared" si="59"/>
        <v>2</v>
      </c>
      <c r="AN91" s="1">
        <f t="shared" si="59"/>
        <v>4</v>
      </c>
      <c r="AO91" s="1">
        <f t="shared" si="59"/>
        <v>1</v>
      </c>
      <c r="AP91" s="1">
        <f t="shared" si="59"/>
        <v>3</v>
      </c>
      <c r="AQ91" s="1">
        <f t="shared" si="59"/>
        <v>2</v>
      </c>
      <c r="AR91" s="20" t="str">
        <f>IF(Z90&gt;0,IF(E90="M ",AL91)+IF(E90="MV",AM91)+IF(E90="Z ",AN91)+IF(E90="ZV",AO91)+IF(E90="S ",AP91)+IF(E90="SV",AQ91),"DNF")</f>
        <v>DNF</v>
      </c>
      <c r="AS91" s="1">
        <f>IF(C91="M",2)+IF(C91="Z",1)</f>
        <v>0</v>
      </c>
      <c r="AT91" s="21" t="s">
        <v>57</v>
      </c>
    </row>
    <row r="92" spans="1:48" ht="24.95" hidden="1" customHeight="1" thickBot="1" x14ac:dyDescent="0.25">
      <c r="A92" s="111"/>
      <c r="B92" s="22"/>
      <c r="C92" s="23"/>
      <c r="D92" s="24"/>
      <c r="E92" s="102"/>
      <c r="F92" s="45"/>
      <c r="G92" s="38"/>
      <c r="H92" s="38"/>
      <c r="I92" s="38"/>
      <c r="J92" s="38"/>
      <c r="K92" s="38"/>
      <c r="L92" s="38"/>
      <c r="M92" s="38"/>
      <c r="N92" s="38"/>
      <c r="O92" s="38"/>
      <c r="P92" s="38"/>
      <c r="Q92" s="38"/>
      <c r="R92" s="38"/>
      <c r="S92" s="38"/>
      <c r="T92" s="38"/>
      <c r="U92" s="38"/>
      <c r="V92" s="38"/>
      <c r="W92" s="38"/>
      <c r="X92" s="38"/>
      <c r="Y92" s="40"/>
      <c r="Z92" s="108"/>
      <c r="AA92" s="59"/>
      <c r="AB92" s="105"/>
      <c r="AC92" s="65"/>
      <c r="AD92" s="168"/>
      <c r="AR92" s="20"/>
      <c r="AS92" s="1">
        <f>IF(C92="M",2)+IF(C92="Z",1)</f>
        <v>0</v>
      </c>
      <c r="AT92" s="21" t="s">
        <v>57</v>
      </c>
    </row>
    <row r="93" spans="1:48" ht="24.95" hidden="1" customHeight="1" thickBot="1" x14ac:dyDescent="0.25">
      <c r="A93" s="109" t="s">
        <v>137</v>
      </c>
      <c r="B93" s="11"/>
      <c r="C93" s="12"/>
      <c r="D93" s="13"/>
      <c r="E93" s="100" t="str">
        <f>IF(D93&gt;89,CONCATENATE(C93,"V"),CONCATENATE(C93," "))</f>
        <v xml:space="preserve"> </v>
      </c>
      <c r="F93" s="14"/>
      <c r="G93" s="15"/>
      <c r="H93" s="15"/>
      <c r="I93" s="15"/>
      <c r="J93" s="15"/>
      <c r="K93" s="15"/>
      <c r="L93" s="15"/>
      <c r="M93" s="15"/>
      <c r="N93" s="15"/>
      <c r="O93" s="15"/>
      <c r="P93" s="15"/>
      <c r="Q93" s="15"/>
      <c r="R93" s="15"/>
      <c r="S93" s="15"/>
      <c r="T93" s="15"/>
      <c r="U93" s="15"/>
      <c r="V93" s="15"/>
      <c r="W93" s="15"/>
      <c r="X93" s="15"/>
      <c r="Y93" s="16"/>
      <c r="Z93" s="106">
        <f>COUNTIFS(F94:Y95,"&gt;1")</f>
        <v>0</v>
      </c>
      <c r="AA93" s="57">
        <f>SUM(F94:Y95)</f>
        <v>0</v>
      </c>
      <c r="AB93" s="103">
        <v>1</v>
      </c>
      <c r="AC93" s="63" t="str">
        <f>IF(AB93&gt;AT94,"DNF",AK94)</f>
        <v>DNF</v>
      </c>
      <c r="AD93" s="168" t="str">
        <f>IF(AC93="DNF","DNF",RANK(AA93,AA$6:AA$155))</f>
        <v>DNF</v>
      </c>
      <c r="AR93" s="20"/>
      <c r="AS93" s="1">
        <f>AS94+AS95</f>
        <v>0</v>
      </c>
      <c r="AT93" s="21" t="s">
        <v>57</v>
      </c>
    </row>
    <row r="94" spans="1:48" ht="24.95" hidden="1" customHeight="1" thickBot="1" x14ac:dyDescent="0.25">
      <c r="A94" s="110"/>
      <c r="B94" s="17"/>
      <c r="C94" s="18"/>
      <c r="D94" s="19"/>
      <c r="E94" s="101"/>
      <c r="F94" s="44" t="b">
        <f>IF(F93&gt;0,F5)</f>
        <v>0</v>
      </c>
      <c r="G94" s="37" t="b">
        <f t="shared" ref="G94:Y94" si="60">IF(G93&gt;0,G5)</f>
        <v>0</v>
      </c>
      <c r="H94" s="37" t="b">
        <f t="shared" si="60"/>
        <v>0</v>
      </c>
      <c r="I94" s="37" t="b">
        <f t="shared" si="60"/>
        <v>0</v>
      </c>
      <c r="J94" s="37" t="b">
        <f t="shared" si="60"/>
        <v>0</v>
      </c>
      <c r="K94" s="37" t="b">
        <f t="shared" si="60"/>
        <v>0</v>
      </c>
      <c r="L94" s="37" t="b">
        <f t="shared" si="60"/>
        <v>0</v>
      </c>
      <c r="M94" s="37" t="b">
        <f t="shared" si="60"/>
        <v>0</v>
      </c>
      <c r="N94" s="37" t="b">
        <f t="shared" si="60"/>
        <v>0</v>
      </c>
      <c r="O94" s="37" t="b">
        <f t="shared" si="60"/>
        <v>0</v>
      </c>
      <c r="P94" s="37" t="b">
        <f t="shared" si="60"/>
        <v>0</v>
      </c>
      <c r="Q94" s="37" t="b">
        <f t="shared" si="60"/>
        <v>0</v>
      </c>
      <c r="R94" s="37" t="b">
        <f t="shared" si="60"/>
        <v>0</v>
      </c>
      <c r="S94" s="37" t="b">
        <f t="shared" si="60"/>
        <v>0</v>
      </c>
      <c r="T94" s="37" t="b">
        <f t="shared" si="60"/>
        <v>0</v>
      </c>
      <c r="U94" s="37" t="b">
        <f t="shared" si="60"/>
        <v>0</v>
      </c>
      <c r="V94" s="37" t="b">
        <f t="shared" si="60"/>
        <v>0</v>
      </c>
      <c r="W94" s="37" t="b">
        <f t="shared" si="60"/>
        <v>0</v>
      </c>
      <c r="X94" s="37" t="b">
        <f t="shared" si="60"/>
        <v>0</v>
      </c>
      <c r="Y94" s="39" t="b">
        <f t="shared" si="60"/>
        <v>0</v>
      </c>
      <c r="Z94" s="107"/>
      <c r="AA94" s="58"/>
      <c r="AB94" s="104"/>
      <c r="AC94" s="64"/>
      <c r="AD94" s="168"/>
      <c r="AE94" s="1">
        <f>IF(E93="M ",AA93,0)</f>
        <v>0</v>
      </c>
      <c r="AF94" s="1">
        <f>IF(E93="MV",AA93,0)</f>
        <v>0</v>
      </c>
      <c r="AG94" s="1">
        <f>IF(E93="Z ",AA93,0)</f>
        <v>0</v>
      </c>
      <c r="AH94" s="1">
        <f>IF(E93="ZV",AA93,0)</f>
        <v>0</v>
      </c>
      <c r="AI94" s="1">
        <f>IF(E93="S ",AA93,0)</f>
        <v>0</v>
      </c>
      <c r="AJ94" s="1">
        <f>IF(E93="SV",AA93,0)</f>
        <v>0</v>
      </c>
      <c r="AK94" s="1" t="str">
        <f>IF(AB93&gt;0,AR94,"DNF")</f>
        <v>DNF</v>
      </c>
      <c r="AL94" s="1">
        <f t="shared" ref="AL94:AQ94" si="61">RANK(AE94,AE$7:AE$154)</f>
        <v>3</v>
      </c>
      <c r="AM94" s="1">
        <f t="shared" si="61"/>
        <v>2</v>
      </c>
      <c r="AN94" s="1">
        <f t="shared" si="61"/>
        <v>4</v>
      </c>
      <c r="AO94" s="1">
        <f t="shared" si="61"/>
        <v>1</v>
      </c>
      <c r="AP94" s="1">
        <f t="shared" si="61"/>
        <v>3</v>
      </c>
      <c r="AQ94" s="1">
        <f t="shared" si="61"/>
        <v>2</v>
      </c>
      <c r="AR94" s="20" t="str">
        <f>IF(Z93&gt;0,IF(E93="M ",AL94)+IF(E93="MV",AM94)+IF(E93="Z ",AN94)+IF(E93="ZV",AO94)+IF(E93="S ",AP94)+IF(E93="SV",AQ94),"DNF")</f>
        <v>DNF</v>
      </c>
      <c r="AS94" s="1">
        <f>IF(C94="M",2)+IF(C94="Z",1)</f>
        <v>0</v>
      </c>
      <c r="AT94" s="21" t="s">
        <v>57</v>
      </c>
    </row>
    <row r="95" spans="1:48" ht="24.95" hidden="1" customHeight="1" thickBot="1" x14ac:dyDescent="0.25">
      <c r="A95" s="111"/>
      <c r="B95" s="22"/>
      <c r="C95" s="23"/>
      <c r="D95" s="24"/>
      <c r="E95" s="102"/>
      <c r="F95" s="45"/>
      <c r="G95" s="38"/>
      <c r="H95" s="38"/>
      <c r="I95" s="38"/>
      <c r="J95" s="38"/>
      <c r="K95" s="38"/>
      <c r="L95" s="38"/>
      <c r="M95" s="38"/>
      <c r="N95" s="38"/>
      <c r="O95" s="38"/>
      <c r="P95" s="38"/>
      <c r="Q95" s="38"/>
      <c r="R95" s="38"/>
      <c r="S95" s="38"/>
      <c r="T95" s="38"/>
      <c r="U95" s="38"/>
      <c r="V95" s="38"/>
      <c r="W95" s="38"/>
      <c r="X95" s="38"/>
      <c r="Y95" s="40"/>
      <c r="Z95" s="108"/>
      <c r="AA95" s="59"/>
      <c r="AB95" s="105"/>
      <c r="AC95" s="65"/>
      <c r="AD95" s="168"/>
      <c r="AR95" s="20"/>
      <c r="AS95" s="1">
        <f>IF(C95="M",2)+IF(C95="Z",1)</f>
        <v>0</v>
      </c>
      <c r="AT95" s="21" t="s">
        <v>57</v>
      </c>
    </row>
    <row r="96" spans="1:48" ht="24.95" hidden="1" customHeight="1" thickBot="1" x14ac:dyDescent="0.25">
      <c r="A96" s="109" t="s">
        <v>138</v>
      </c>
      <c r="B96" s="11"/>
      <c r="C96" s="12"/>
      <c r="D96" s="13"/>
      <c r="E96" s="100" t="str">
        <f>IF(D96&gt;89,CONCATENATE(C96,"V"),CONCATENATE(C96," "))</f>
        <v xml:space="preserve"> </v>
      </c>
      <c r="F96" s="14"/>
      <c r="G96" s="15"/>
      <c r="H96" s="15"/>
      <c r="I96" s="15"/>
      <c r="J96" s="15"/>
      <c r="K96" s="15"/>
      <c r="L96" s="15"/>
      <c r="M96" s="15"/>
      <c r="N96" s="15"/>
      <c r="O96" s="15"/>
      <c r="P96" s="15"/>
      <c r="Q96" s="15"/>
      <c r="R96" s="15"/>
      <c r="S96" s="15"/>
      <c r="T96" s="15"/>
      <c r="U96" s="15"/>
      <c r="V96" s="15"/>
      <c r="W96" s="15"/>
      <c r="X96" s="15"/>
      <c r="Y96" s="16"/>
      <c r="Z96" s="106">
        <f>COUNTIFS(F97:Y98,"&gt;1")</f>
        <v>0</v>
      </c>
      <c r="AA96" s="57">
        <f>SUM(F97:Y98)</f>
        <v>0</v>
      </c>
      <c r="AB96" s="103">
        <v>1</v>
      </c>
      <c r="AC96" s="63" t="str">
        <f>IF(AB96&gt;AT97,"DNF",AK97)</f>
        <v>DNF</v>
      </c>
      <c r="AD96" s="168" t="str">
        <f>IF(AC96="DNF","DNF",RANK(AA96,AA$6:AA$155))</f>
        <v>DNF</v>
      </c>
      <c r="AR96" s="20"/>
      <c r="AS96" s="1">
        <f>AS97+AS98</f>
        <v>0</v>
      </c>
      <c r="AT96" s="21" t="s">
        <v>57</v>
      </c>
    </row>
    <row r="97" spans="1:46" ht="24.95" hidden="1" customHeight="1" thickBot="1" x14ac:dyDescent="0.25">
      <c r="A97" s="110"/>
      <c r="B97" s="17"/>
      <c r="C97" s="18"/>
      <c r="D97" s="19"/>
      <c r="E97" s="101"/>
      <c r="F97" s="44" t="b">
        <f>IF(F96&gt;0,F5)</f>
        <v>0</v>
      </c>
      <c r="G97" s="37" t="b">
        <f t="shared" ref="G97:Y97" si="62">IF(G96&gt;0,G5)</f>
        <v>0</v>
      </c>
      <c r="H97" s="37" t="b">
        <f t="shared" si="62"/>
        <v>0</v>
      </c>
      <c r="I97" s="37" t="b">
        <f t="shared" si="62"/>
        <v>0</v>
      </c>
      <c r="J97" s="37" t="b">
        <f t="shared" si="62"/>
        <v>0</v>
      </c>
      <c r="K97" s="37" t="b">
        <f t="shared" si="62"/>
        <v>0</v>
      </c>
      <c r="L97" s="37" t="b">
        <f t="shared" si="62"/>
        <v>0</v>
      </c>
      <c r="M97" s="37" t="b">
        <f t="shared" si="62"/>
        <v>0</v>
      </c>
      <c r="N97" s="37" t="b">
        <f t="shared" si="62"/>
        <v>0</v>
      </c>
      <c r="O97" s="37" t="b">
        <f t="shared" si="62"/>
        <v>0</v>
      </c>
      <c r="P97" s="37" t="b">
        <f t="shared" si="62"/>
        <v>0</v>
      </c>
      <c r="Q97" s="37" t="b">
        <f t="shared" si="62"/>
        <v>0</v>
      </c>
      <c r="R97" s="37" t="b">
        <f t="shared" si="62"/>
        <v>0</v>
      </c>
      <c r="S97" s="37" t="b">
        <f t="shared" si="62"/>
        <v>0</v>
      </c>
      <c r="T97" s="37" t="b">
        <f t="shared" si="62"/>
        <v>0</v>
      </c>
      <c r="U97" s="37" t="b">
        <f t="shared" si="62"/>
        <v>0</v>
      </c>
      <c r="V97" s="37" t="b">
        <f t="shared" si="62"/>
        <v>0</v>
      </c>
      <c r="W97" s="37" t="b">
        <f t="shared" si="62"/>
        <v>0</v>
      </c>
      <c r="X97" s="37" t="b">
        <f t="shared" si="62"/>
        <v>0</v>
      </c>
      <c r="Y97" s="39" t="b">
        <f t="shared" si="62"/>
        <v>0</v>
      </c>
      <c r="Z97" s="107"/>
      <c r="AA97" s="58"/>
      <c r="AB97" s="104"/>
      <c r="AC97" s="64"/>
      <c r="AD97" s="168"/>
      <c r="AE97" s="1">
        <f>IF(E96="M ",AA96,0)</f>
        <v>0</v>
      </c>
      <c r="AF97" s="1">
        <f>IF(E96="MV",AA96,0)</f>
        <v>0</v>
      </c>
      <c r="AG97" s="1">
        <f>IF(E96="Z ",AA96,0)</f>
        <v>0</v>
      </c>
      <c r="AH97" s="1">
        <f>IF(E96="ZV",AA96,0)</f>
        <v>0</v>
      </c>
      <c r="AI97" s="1">
        <f>IF(E96="S ",AA96,0)</f>
        <v>0</v>
      </c>
      <c r="AJ97" s="1">
        <f>IF(E96="SV",AA96,0)</f>
        <v>0</v>
      </c>
      <c r="AK97" s="1" t="str">
        <f>IF(AB96&gt;0,AR97,"DNF")</f>
        <v>DNF</v>
      </c>
      <c r="AL97" s="1">
        <f t="shared" ref="AL97:AQ97" si="63">RANK(AE97,AE$7:AE$154)</f>
        <v>3</v>
      </c>
      <c r="AM97" s="1">
        <f t="shared" si="63"/>
        <v>2</v>
      </c>
      <c r="AN97" s="1">
        <f t="shared" si="63"/>
        <v>4</v>
      </c>
      <c r="AO97" s="1">
        <f t="shared" si="63"/>
        <v>1</v>
      </c>
      <c r="AP97" s="1">
        <f t="shared" si="63"/>
        <v>3</v>
      </c>
      <c r="AQ97" s="1">
        <f t="shared" si="63"/>
        <v>2</v>
      </c>
      <c r="AR97" s="20" t="str">
        <f>IF(Z96&gt;0,IF(E96="M ",AL97)+IF(E96="MV",AM97)+IF(E96="Z ",AN97)+IF(E96="ZV",AO97)+IF(E96="S ",AP97)+IF(E96="SV",AQ97),"DNF")</f>
        <v>DNF</v>
      </c>
      <c r="AS97" s="1">
        <f>IF(C97="M",2)+IF(C97="Z",1)</f>
        <v>0</v>
      </c>
      <c r="AT97" s="21" t="s">
        <v>57</v>
      </c>
    </row>
    <row r="98" spans="1:46" ht="24.95" hidden="1" customHeight="1" thickBot="1" x14ac:dyDescent="0.25">
      <c r="A98" s="111"/>
      <c r="B98" s="22"/>
      <c r="C98" s="23"/>
      <c r="D98" s="24"/>
      <c r="E98" s="102"/>
      <c r="F98" s="45"/>
      <c r="G98" s="38"/>
      <c r="H98" s="38"/>
      <c r="I98" s="38"/>
      <c r="J98" s="38"/>
      <c r="K98" s="38"/>
      <c r="L98" s="38"/>
      <c r="M98" s="38"/>
      <c r="N98" s="38"/>
      <c r="O98" s="38"/>
      <c r="P98" s="38"/>
      <c r="Q98" s="38"/>
      <c r="R98" s="38"/>
      <c r="S98" s="38"/>
      <c r="T98" s="38"/>
      <c r="U98" s="38"/>
      <c r="V98" s="38"/>
      <c r="W98" s="38"/>
      <c r="X98" s="38"/>
      <c r="Y98" s="40"/>
      <c r="Z98" s="108"/>
      <c r="AA98" s="59"/>
      <c r="AB98" s="105"/>
      <c r="AC98" s="65"/>
      <c r="AD98" s="168"/>
      <c r="AR98" s="20"/>
      <c r="AS98" s="1">
        <f>IF(C98="M",2)+IF(C98="Z",1)</f>
        <v>0</v>
      </c>
      <c r="AT98" s="21" t="s">
        <v>57</v>
      </c>
    </row>
    <row r="99" spans="1:46" ht="24.95" hidden="1" customHeight="1" thickBot="1" x14ac:dyDescent="0.25">
      <c r="A99" s="109" t="s">
        <v>139</v>
      </c>
      <c r="B99" s="11"/>
      <c r="C99" s="12"/>
      <c r="D99" s="13"/>
      <c r="E99" s="100" t="str">
        <f>IF(D99&gt;89,CONCATENATE(C99,"V"),CONCATENATE(C99," "))</f>
        <v xml:space="preserve"> </v>
      </c>
      <c r="F99" s="14"/>
      <c r="G99" s="15"/>
      <c r="H99" s="15"/>
      <c r="I99" s="15"/>
      <c r="J99" s="15"/>
      <c r="K99" s="15"/>
      <c r="L99" s="15"/>
      <c r="M99" s="15"/>
      <c r="N99" s="15"/>
      <c r="O99" s="15"/>
      <c r="P99" s="15"/>
      <c r="Q99" s="15"/>
      <c r="R99" s="15"/>
      <c r="S99" s="15"/>
      <c r="T99" s="15"/>
      <c r="U99" s="15"/>
      <c r="V99" s="15"/>
      <c r="W99" s="15"/>
      <c r="X99" s="15"/>
      <c r="Y99" s="16"/>
      <c r="Z99" s="106">
        <f>COUNTIFS(F100:Y101,"&gt;1")</f>
        <v>0</v>
      </c>
      <c r="AA99" s="57">
        <f>SUM(F100:Y101)</f>
        <v>0</v>
      </c>
      <c r="AB99" s="103">
        <v>1</v>
      </c>
      <c r="AC99" s="63" t="str">
        <f>IF(AB99&gt;AT100,"DNF",AK100)</f>
        <v>DNF</v>
      </c>
      <c r="AD99" s="168" t="str">
        <f>IF(AC99="DNF","DNF",RANK(AA99,AA$6:AA$155))</f>
        <v>DNF</v>
      </c>
      <c r="AR99" s="20"/>
      <c r="AS99" s="1">
        <f>AS100+AS101</f>
        <v>0</v>
      </c>
      <c r="AT99" s="21" t="s">
        <v>57</v>
      </c>
    </row>
    <row r="100" spans="1:46" ht="24.95" hidden="1" customHeight="1" thickBot="1" x14ac:dyDescent="0.25">
      <c r="A100" s="110"/>
      <c r="B100" s="17"/>
      <c r="C100" s="18"/>
      <c r="D100" s="19"/>
      <c r="E100" s="101"/>
      <c r="F100" s="44" t="b">
        <f>IF(F99&gt;0,F5)</f>
        <v>0</v>
      </c>
      <c r="G100" s="37" t="b">
        <f t="shared" ref="G100:Y100" si="64">IF(G99&gt;0,G5)</f>
        <v>0</v>
      </c>
      <c r="H100" s="37" t="b">
        <f t="shared" si="64"/>
        <v>0</v>
      </c>
      <c r="I100" s="37" t="b">
        <f t="shared" si="64"/>
        <v>0</v>
      </c>
      <c r="J100" s="37" t="b">
        <f t="shared" si="64"/>
        <v>0</v>
      </c>
      <c r="K100" s="37" t="b">
        <f t="shared" si="64"/>
        <v>0</v>
      </c>
      <c r="L100" s="37" t="b">
        <f t="shared" si="64"/>
        <v>0</v>
      </c>
      <c r="M100" s="37" t="b">
        <f t="shared" si="64"/>
        <v>0</v>
      </c>
      <c r="N100" s="37" t="b">
        <f t="shared" si="64"/>
        <v>0</v>
      </c>
      <c r="O100" s="37" t="b">
        <f t="shared" si="64"/>
        <v>0</v>
      </c>
      <c r="P100" s="37" t="b">
        <f t="shared" si="64"/>
        <v>0</v>
      </c>
      <c r="Q100" s="37" t="b">
        <f t="shared" si="64"/>
        <v>0</v>
      </c>
      <c r="R100" s="37" t="b">
        <f t="shared" si="64"/>
        <v>0</v>
      </c>
      <c r="S100" s="37" t="b">
        <f t="shared" si="64"/>
        <v>0</v>
      </c>
      <c r="T100" s="37" t="b">
        <f t="shared" si="64"/>
        <v>0</v>
      </c>
      <c r="U100" s="37" t="b">
        <f t="shared" si="64"/>
        <v>0</v>
      </c>
      <c r="V100" s="37" t="b">
        <f t="shared" si="64"/>
        <v>0</v>
      </c>
      <c r="W100" s="37" t="b">
        <f t="shared" si="64"/>
        <v>0</v>
      </c>
      <c r="X100" s="37" t="b">
        <f t="shared" si="64"/>
        <v>0</v>
      </c>
      <c r="Y100" s="39" t="b">
        <f t="shared" si="64"/>
        <v>0</v>
      </c>
      <c r="Z100" s="107"/>
      <c r="AA100" s="58"/>
      <c r="AB100" s="104"/>
      <c r="AC100" s="64"/>
      <c r="AD100" s="168"/>
      <c r="AE100" s="1">
        <f>IF(E99="M ",AA99,0)</f>
        <v>0</v>
      </c>
      <c r="AF100" s="1">
        <f>IF(E99="MV",AA99,0)</f>
        <v>0</v>
      </c>
      <c r="AG100" s="1">
        <f>IF(E99="Z ",AA99,0)</f>
        <v>0</v>
      </c>
      <c r="AH100" s="1">
        <f>IF(E99="ZV",AA99,0)</f>
        <v>0</v>
      </c>
      <c r="AI100" s="1">
        <f>IF(E99="S ",AA99,0)</f>
        <v>0</v>
      </c>
      <c r="AJ100" s="1">
        <f>IF(E99="SV",AA99,0)</f>
        <v>0</v>
      </c>
      <c r="AK100" s="1" t="str">
        <f>IF(AB99&gt;0,AR100,"DNF")</f>
        <v>DNF</v>
      </c>
      <c r="AL100" s="1">
        <f t="shared" ref="AL100:AQ100" si="65">RANK(AE100,AE$7:AE$154)</f>
        <v>3</v>
      </c>
      <c r="AM100" s="1">
        <f t="shared" si="65"/>
        <v>2</v>
      </c>
      <c r="AN100" s="1">
        <f t="shared" si="65"/>
        <v>4</v>
      </c>
      <c r="AO100" s="1">
        <f t="shared" si="65"/>
        <v>1</v>
      </c>
      <c r="AP100" s="1">
        <f t="shared" si="65"/>
        <v>3</v>
      </c>
      <c r="AQ100" s="1">
        <f t="shared" si="65"/>
        <v>2</v>
      </c>
      <c r="AR100" s="20" t="str">
        <f>IF(Z99&gt;0,IF(E99="M ",AL100)+IF(E99="MV",AM100)+IF(E99="Z ",AN100)+IF(E99="ZV",AO100)+IF(E99="S ",AP100)+IF(E99="SV",AQ100),"DNF")</f>
        <v>DNF</v>
      </c>
      <c r="AS100" s="1">
        <f>IF(C100="M",2)+IF(C100="Z",1)</f>
        <v>0</v>
      </c>
      <c r="AT100" s="21" t="s">
        <v>57</v>
      </c>
    </row>
    <row r="101" spans="1:46" ht="24.95" hidden="1" customHeight="1" thickBot="1" x14ac:dyDescent="0.25">
      <c r="A101" s="111"/>
      <c r="B101" s="22"/>
      <c r="C101" s="23"/>
      <c r="D101" s="24"/>
      <c r="E101" s="102"/>
      <c r="F101" s="45"/>
      <c r="G101" s="38"/>
      <c r="H101" s="38"/>
      <c r="I101" s="38"/>
      <c r="J101" s="38"/>
      <c r="K101" s="38"/>
      <c r="L101" s="38"/>
      <c r="M101" s="38"/>
      <c r="N101" s="38"/>
      <c r="O101" s="38"/>
      <c r="P101" s="38"/>
      <c r="Q101" s="38"/>
      <c r="R101" s="38"/>
      <c r="S101" s="38"/>
      <c r="T101" s="38"/>
      <c r="U101" s="38"/>
      <c r="V101" s="38"/>
      <c r="W101" s="38"/>
      <c r="X101" s="38"/>
      <c r="Y101" s="40"/>
      <c r="Z101" s="108"/>
      <c r="AA101" s="59"/>
      <c r="AB101" s="105"/>
      <c r="AC101" s="65"/>
      <c r="AD101" s="168"/>
      <c r="AR101" s="20"/>
      <c r="AS101" s="1">
        <f>IF(C101="M",2)+IF(C101="Z",1)</f>
        <v>0</v>
      </c>
      <c r="AT101" s="21" t="s">
        <v>57</v>
      </c>
    </row>
    <row r="102" spans="1:46" ht="24.95" hidden="1" customHeight="1" thickBot="1" x14ac:dyDescent="0.25">
      <c r="A102" s="109" t="s">
        <v>140</v>
      </c>
      <c r="B102" s="11"/>
      <c r="C102" s="12"/>
      <c r="D102" s="13"/>
      <c r="E102" s="100" t="str">
        <f>IF(D102&gt;89,CONCATENATE(C102,"V"),CONCATENATE(C102," "))</f>
        <v xml:space="preserve"> </v>
      </c>
      <c r="F102" s="14"/>
      <c r="G102" s="15"/>
      <c r="H102" s="15"/>
      <c r="I102" s="15"/>
      <c r="J102" s="15"/>
      <c r="K102" s="15"/>
      <c r="L102" s="15"/>
      <c r="M102" s="15"/>
      <c r="N102" s="15"/>
      <c r="O102" s="15"/>
      <c r="P102" s="15"/>
      <c r="Q102" s="15"/>
      <c r="R102" s="15"/>
      <c r="S102" s="15"/>
      <c r="T102" s="15"/>
      <c r="U102" s="15"/>
      <c r="V102" s="15"/>
      <c r="W102" s="15"/>
      <c r="X102" s="15"/>
      <c r="Y102" s="16"/>
      <c r="Z102" s="106">
        <f>COUNTIFS(F103:Y104,"&gt;1")</f>
        <v>0</v>
      </c>
      <c r="AA102" s="57">
        <f>SUM(F103:Y104)</f>
        <v>0</v>
      </c>
      <c r="AB102" s="103">
        <v>1</v>
      </c>
      <c r="AC102" s="63" t="str">
        <f>IF(AB102&gt;AT103,"DNF",AK103)</f>
        <v>DNF</v>
      </c>
      <c r="AD102" s="168" t="str">
        <f>IF(AC102="DNF","DNF",RANK(AA102,AA$6:AA$155))</f>
        <v>DNF</v>
      </c>
      <c r="AR102" s="20"/>
      <c r="AS102" s="1">
        <f>AS103+AS104</f>
        <v>0</v>
      </c>
      <c r="AT102" s="21" t="s">
        <v>57</v>
      </c>
    </row>
    <row r="103" spans="1:46" ht="24.95" hidden="1" customHeight="1" thickBot="1" x14ac:dyDescent="0.25">
      <c r="A103" s="110"/>
      <c r="B103" s="17"/>
      <c r="C103" s="18"/>
      <c r="D103" s="19"/>
      <c r="E103" s="101"/>
      <c r="F103" s="44" t="b">
        <f>IF(F102&gt;0,F5)</f>
        <v>0</v>
      </c>
      <c r="G103" s="37" t="b">
        <f t="shared" ref="G103:Y103" si="66">IF(G102&gt;0,G5)</f>
        <v>0</v>
      </c>
      <c r="H103" s="37" t="b">
        <f t="shared" si="66"/>
        <v>0</v>
      </c>
      <c r="I103" s="37" t="b">
        <f t="shared" si="66"/>
        <v>0</v>
      </c>
      <c r="J103" s="37" t="b">
        <f t="shared" si="66"/>
        <v>0</v>
      </c>
      <c r="K103" s="37" t="b">
        <f t="shared" si="66"/>
        <v>0</v>
      </c>
      <c r="L103" s="37" t="b">
        <f t="shared" si="66"/>
        <v>0</v>
      </c>
      <c r="M103" s="37" t="b">
        <f t="shared" si="66"/>
        <v>0</v>
      </c>
      <c r="N103" s="37" t="b">
        <f t="shared" si="66"/>
        <v>0</v>
      </c>
      <c r="O103" s="37" t="b">
        <f t="shared" si="66"/>
        <v>0</v>
      </c>
      <c r="P103" s="37" t="b">
        <f t="shared" si="66"/>
        <v>0</v>
      </c>
      <c r="Q103" s="37" t="b">
        <f t="shared" si="66"/>
        <v>0</v>
      </c>
      <c r="R103" s="37" t="b">
        <f t="shared" si="66"/>
        <v>0</v>
      </c>
      <c r="S103" s="37" t="b">
        <f t="shared" si="66"/>
        <v>0</v>
      </c>
      <c r="T103" s="37" t="b">
        <f t="shared" si="66"/>
        <v>0</v>
      </c>
      <c r="U103" s="37" t="b">
        <f t="shared" si="66"/>
        <v>0</v>
      </c>
      <c r="V103" s="37" t="b">
        <f t="shared" si="66"/>
        <v>0</v>
      </c>
      <c r="W103" s="37" t="b">
        <f t="shared" si="66"/>
        <v>0</v>
      </c>
      <c r="X103" s="37" t="b">
        <f t="shared" si="66"/>
        <v>0</v>
      </c>
      <c r="Y103" s="39" t="b">
        <f t="shared" si="66"/>
        <v>0</v>
      </c>
      <c r="Z103" s="107"/>
      <c r="AA103" s="58"/>
      <c r="AB103" s="104"/>
      <c r="AC103" s="64"/>
      <c r="AD103" s="168"/>
      <c r="AE103" s="1">
        <f>IF(E102="M ",AA102,0)</f>
        <v>0</v>
      </c>
      <c r="AF103" s="1">
        <f>IF(E102="MV",AA102,0)</f>
        <v>0</v>
      </c>
      <c r="AG103" s="1">
        <f>IF(E102="Z ",AA102,0)</f>
        <v>0</v>
      </c>
      <c r="AH103" s="1">
        <f>IF(E102="ZV",AA102,0)</f>
        <v>0</v>
      </c>
      <c r="AI103" s="1">
        <f>IF(E102="S ",AA102,0)</f>
        <v>0</v>
      </c>
      <c r="AJ103" s="1">
        <f>IF(E102="SV",AA102,0)</f>
        <v>0</v>
      </c>
      <c r="AK103" s="1" t="str">
        <f>IF(AB102&gt;0,AR103,"DNF")</f>
        <v>DNF</v>
      </c>
      <c r="AL103" s="1">
        <f t="shared" ref="AL103:AQ103" si="67">RANK(AE103,AE$7:AE$154)</f>
        <v>3</v>
      </c>
      <c r="AM103" s="1">
        <f t="shared" si="67"/>
        <v>2</v>
      </c>
      <c r="AN103" s="1">
        <f t="shared" si="67"/>
        <v>4</v>
      </c>
      <c r="AO103" s="1">
        <f t="shared" si="67"/>
        <v>1</v>
      </c>
      <c r="AP103" s="1">
        <f t="shared" si="67"/>
        <v>3</v>
      </c>
      <c r="AQ103" s="1">
        <f t="shared" si="67"/>
        <v>2</v>
      </c>
      <c r="AR103" s="20" t="str">
        <f>IF(Z102&gt;0,IF(E102="M ",AL103)+IF(E102="MV",AM103)+IF(E102="Z ",AN103)+IF(E102="ZV",AO103)+IF(E102="S ",AP103)+IF(E102="SV",AQ103),"DNF")</f>
        <v>DNF</v>
      </c>
      <c r="AS103" s="1">
        <f>IF(C103="M",2)+IF(C103="Z",1)</f>
        <v>0</v>
      </c>
      <c r="AT103" s="21" t="s">
        <v>57</v>
      </c>
    </row>
    <row r="104" spans="1:46" ht="24.95" hidden="1" customHeight="1" thickBot="1" x14ac:dyDescent="0.25">
      <c r="A104" s="111"/>
      <c r="B104" s="22"/>
      <c r="C104" s="23"/>
      <c r="D104" s="24"/>
      <c r="E104" s="102"/>
      <c r="F104" s="45"/>
      <c r="G104" s="38"/>
      <c r="H104" s="38"/>
      <c r="I104" s="38"/>
      <c r="J104" s="38"/>
      <c r="K104" s="38"/>
      <c r="L104" s="38"/>
      <c r="M104" s="38"/>
      <c r="N104" s="38"/>
      <c r="O104" s="38"/>
      <c r="P104" s="38"/>
      <c r="Q104" s="38"/>
      <c r="R104" s="38"/>
      <c r="S104" s="38"/>
      <c r="T104" s="38"/>
      <c r="U104" s="38"/>
      <c r="V104" s="38"/>
      <c r="W104" s="38"/>
      <c r="X104" s="38"/>
      <c r="Y104" s="40"/>
      <c r="Z104" s="108"/>
      <c r="AA104" s="59"/>
      <c r="AB104" s="105"/>
      <c r="AC104" s="65"/>
      <c r="AD104" s="168"/>
      <c r="AR104" s="20"/>
      <c r="AS104" s="1">
        <f>IF(C104="M",2)+IF(C104="Z",1)</f>
        <v>0</v>
      </c>
      <c r="AT104" s="21" t="s">
        <v>57</v>
      </c>
    </row>
    <row r="105" spans="1:46" ht="24.95" hidden="1" customHeight="1" thickBot="1" x14ac:dyDescent="0.25">
      <c r="A105" s="109" t="s">
        <v>141</v>
      </c>
      <c r="B105" s="11"/>
      <c r="C105" s="12"/>
      <c r="D105" s="13"/>
      <c r="E105" s="100" t="str">
        <f>IF(D105&gt;89,CONCATENATE(C105,"V"),CONCATENATE(C105," "))</f>
        <v xml:space="preserve"> </v>
      </c>
      <c r="F105" s="14"/>
      <c r="G105" s="15"/>
      <c r="H105" s="15"/>
      <c r="I105" s="15"/>
      <c r="J105" s="15"/>
      <c r="K105" s="15"/>
      <c r="L105" s="15"/>
      <c r="M105" s="15"/>
      <c r="N105" s="15"/>
      <c r="O105" s="15"/>
      <c r="P105" s="15"/>
      <c r="Q105" s="15"/>
      <c r="R105" s="15"/>
      <c r="S105" s="15"/>
      <c r="T105" s="15"/>
      <c r="U105" s="15"/>
      <c r="V105" s="15"/>
      <c r="W105" s="15"/>
      <c r="X105" s="15"/>
      <c r="Y105" s="16"/>
      <c r="Z105" s="106">
        <f>COUNTIFS(F106:Y107,"&gt;1")</f>
        <v>0</v>
      </c>
      <c r="AA105" s="57">
        <f>SUM(F106:Y107)</f>
        <v>0</v>
      </c>
      <c r="AB105" s="103">
        <v>1</v>
      </c>
      <c r="AC105" s="63" t="str">
        <f>IF(AB105&gt;AT106,"DNF",AK106)</f>
        <v>DNF</v>
      </c>
      <c r="AD105" s="168" t="str">
        <f>IF(AC105="DNF","DNF",RANK(AA105,AA$6:AA$155))</f>
        <v>DNF</v>
      </c>
      <c r="AR105" s="20"/>
      <c r="AS105" s="1">
        <f>AS106+AS107</f>
        <v>0</v>
      </c>
      <c r="AT105" s="21" t="s">
        <v>57</v>
      </c>
    </row>
    <row r="106" spans="1:46" ht="24.95" hidden="1" customHeight="1" thickBot="1" x14ac:dyDescent="0.25">
      <c r="A106" s="110"/>
      <c r="B106" s="17"/>
      <c r="C106" s="18"/>
      <c r="D106" s="19"/>
      <c r="E106" s="101"/>
      <c r="F106" s="44" t="b">
        <f>IF(F105&gt;0,F5)</f>
        <v>0</v>
      </c>
      <c r="G106" s="37" t="b">
        <f t="shared" ref="G106:Y106" si="68">IF(G105&gt;0,G5)</f>
        <v>0</v>
      </c>
      <c r="H106" s="37" t="b">
        <f t="shared" si="68"/>
        <v>0</v>
      </c>
      <c r="I106" s="37" t="b">
        <f t="shared" si="68"/>
        <v>0</v>
      </c>
      <c r="J106" s="37" t="b">
        <f t="shared" si="68"/>
        <v>0</v>
      </c>
      <c r="K106" s="37" t="b">
        <f t="shared" si="68"/>
        <v>0</v>
      </c>
      <c r="L106" s="37" t="b">
        <f t="shared" si="68"/>
        <v>0</v>
      </c>
      <c r="M106" s="37" t="b">
        <f t="shared" si="68"/>
        <v>0</v>
      </c>
      <c r="N106" s="37" t="b">
        <f t="shared" si="68"/>
        <v>0</v>
      </c>
      <c r="O106" s="37" t="b">
        <f t="shared" si="68"/>
        <v>0</v>
      </c>
      <c r="P106" s="37" t="b">
        <f t="shared" si="68"/>
        <v>0</v>
      </c>
      <c r="Q106" s="37" t="b">
        <f t="shared" si="68"/>
        <v>0</v>
      </c>
      <c r="R106" s="37" t="b">
        <f t="shared" si="68"/>
        <v>0</v>
      </c>
      <c r="S106" s="37" t="b">
        <f t="shared" si="68"/>
        <v>0</v>
      </c>
      <c r="T106" s="37" t="b">
        <f t="shared" si="68"/>
        <v>0</v>
      </c>
      <c r="U106" s="37" t="b">
        <f t="shared" si="68"/>
        <v>0</v>
      </c>
      <c r="V106" s="37" t="b">
        <f t="shared" si="68"/>
        <v>0</v>
      </c>
      <c r="W106" s="37" t="b">
        <f t="shared" si="68"/>
        <v>0</v>
      </c>
      <c r="X106" s="37" t="b">
        <f t="shared" si="68"/>
        <v>0</v>
      </c>
      <c r="Y106" s="39" t="b">
        <f t="shared" si="68"/>
        <v>0</v>
      </c>
      <c r="Z106" s="107"/>
      <c r="AA106" s="58"/>
      <c r="AB106" s="104"/>
      <c r="AC106" s="64"/>
      <c r="AD106" s="168"/>
      <c r="AE106" s="1">
        <f>IF(E105="M ",AA105,0)</f>
        <v>0</v>
      </c>
      <c r="AF106" s="1">
        <f>IF(E105="MV",AA105,0)</f>
        <v>0</v>
      </c>
      <c r="AG106" s="1">
        <f>IF(E105="Z ",AA105,0)</f>
        <v>0</v>
      </c>
      <c r="AH106" s="1">
        <f>IF(E105="ZV",AA105,0)</f>
        <v>0</v>
      </c>
      <c r="AI106" s="1">
        <f>IF(E105="S ",AA105,0)</f>
        <v>0</v>
      </c>
      <c r="AJ106" s="1">
        <f>IF(E105="SV",AA105,0)</f>
        <v>0</v>
      </c>
      <c r="AK106" s="1" t="str">
        <f>IF(AB105&gt;0,AR106,"DNF")</f>
        <v>DNF</v>
      </c>
      <c r="AL106" s="1">
        <f t="shared" ref="AL106:AQ106" si="69">RANK(AE106,AE$7:AE$154)</f>
        <v>3</v>
      </c>
      <c r="AM106" s="1">
        <f t="shared" si="69"/>
        <v>2</v>
      </c>
      <c r="AN106" s="1">
        <f t="shared" si="69"/>
        <v>4</v>
      </c>
      <c r="AO106" s="1">
        <f t="shared" si="69"/>
        <v>1</v>
      </c>
      <c r="AP106" s="1">
        <f t="shared" si="69"/>
        <v>3</v>
      </c>
      <c r="AQ106" s="1">
        <f t="shared" si="69"/>
        <v>2</v>
      </c>
      <c r="AR106" s="20" t="str">
        <f>IF(Z105&gt;0,IF(E105="M ",AL106)+IF(E105="MV",AM106)+IF(E105="Z ",AN106)+IF(E105="ZV",AO106)+IF(E105="S ",AP106)+IF(E105="SV",AQ106),"DNF")</f>
        <v>DNF</v>
      </c>
      <c r="AS106" s="1">
        <f>IF(C106="M",2)+IF(C106="Z",1)</f>
        <v>0</v>
      </c>
      <c r="AT106" s="21" t="s">
        <v>57</v>
      </c>
    </row>
    <row r="107" spans="1:46" ht="24.95" hidden="1" customHeight="1" thickBot="1" x14ac:dyDescent="0.25">
      <c r="A107" s="111"/>
      <c r="B107" s="22"/>
      <c r="C107" s="23"/>
      <c r="D107" s="24"/>
      <c r="E107" s="102"/>
      <c r="F107" s="45"/>
      <c r="G107" s="38"/>
      <c r="H107" s="38"/>
      <c r="I107" s="38"/>
      <c r="J107" s="38"/>
      <c r="K107" s="38"/>
      <c r="L107" s="38"/>
      <c r="M107" s="38"/>
      <c r="N107" s="38"/>
      <c r="O107" s="38"/>
      <c r="P107" s="38"/>
      <c r="Q107" s="38"/>
      <c r="R107" s="38"/>
      <c r="S107" s="38"/>
      <c r="T107" s="38"/>
      <c r="U107" s="38"/>
      <c r="V107" s="38"/>
      <c r="W107" s="38"/>
      <c r="X107" s="38"/>
      <c r="Y107" s="40"/>
      <c r="Z107" s="108"/>
      <c r="AA107" s="59"/>
      <c r="AB107" s="105"/>
      <c r="AC107" s="65"/>
      <c r="AD107" s="168"/>
      <c r="AR107" s="20"/>
      <c r="AS107" s="1">
        <f>IF(C107="M",2)+IF(C107="Z",1)</f>
        <v>0</v>
      </c>
      <c r="AT107" s="21" t="s">
        <v>57</v>
      </c>
    </row>
    <row r="108" spans="1:46" ht="24.95" hidden="1" customHeight="1" thickBot="1" x14ac:dyDescent="0.25">
      <c r="A108" s="109" t="s">
        <v>142</v>
      </c>
      <c r="B108" s="11"/>
      <c r="C108" s="12"/>
      <c r="D108" s="13"/>
      <c r="E108" s="100" t="str">
        <f>IF(D108&gt;89,CONCATENATE(C108,"V"),CONCATENATE(C108," "))</f>
        <v xml:space="preserve"> </v>
      </c>
      <c r="F108" s="14"/>
      <c r="G108" s="15"/>
      <c r="H108" s="15"/>
      <c r="I108" s="15"/>
      <c r="J108" s="15"/>
      <c r="K108" s="15"/>
      <c r="L108" s="15"/>
      <c r="M108" s="15"/>
      <c r="N108" s="15"/>
      <c r="O108" s="15"/>
      <c r="P108" s="15"/>
      <c r="Q108" s="15"/>
      <c r="R108" s="15"/>
      <c r="S108" s="15"/>
      <c r="T108" s="15"/>
      <c r="U108" s="15"/>
      <c r="V108" s="15"/>
      <c r="W108" s="15"/>
      <c r="X108" s="15"/>
      <c r="Y108" s="16"/>
      <c r="Z108" s="106">
        <f>COUNTIFS(F109:Y110,"&gt;1")</f>
        <v>0</v>
      </c>
      <c r="AA108" s="57">
        <f>SUM(F109:Y110)</f>
        <v>0</v>
      </c>
      <c r="AB108" s="103">
        <v>1</v>
      </c>
      <c r="AC108" s="63" t="str">
        <f>IF(AB108&gt;AT109,"DNF",AK109)</f>
        <v>DNF</v>
      </c>
      <c r="AD108" s="168" t="str">
        <f>IF(AC108="DNF","DNF",RANK(AA108,AA$6:AA$155))</f>
        <v>DNF</v>
      </c>
      <c r="AR108" s="20"/>
      <c r="AS108" s="1">
        <f>AS109+AS110</f>
        <v>0</v>
      </c>
      <c r="AT108" s="21" t="s">
        <v>57</v>
      </c>
    </row>
    <row r="109" spans="1:46" ht="24.95" hidden="1" customHeight="1" thickBot="1" x14ac:dyDescent="0.25">
      <c r="A109" s="110"/>
      <c r="B109" s="17"/>
      <c r="C109" s="18"/>
      <c r="D109" s="19"/>
      <c r="E109" s="101"/>
      <c r="F109" s="44" t="b">
        <f>IF(F108&gt;0,F5)</f>
        <v>0</v>
      </c>
      <c r="G109" s="37" t="b">
        <f t="shared" ref="G109:Y109" si="70">IF(G108&gt;0,G5)</f>
        <v>0</v>
      </c>
      <c r="H109" s="37" t="b">
        <f t="shared" si="70"/>
        <v>0</v>
      </c>
      <c r="I109" s="37" t="b">
        <f t="shared" si="70"/>
        <v>0</v>
      </c>
      <c r="J109" s="37" t="b">
        <f t="shared" si="70"/>
        <v>0</v>
      </c>
      <c r="K109" s="37" t="b">
        <f t="shared" si="70"/>
        <v>0</v>
      </c>
      <c r="L109" s="37" t="b">
        <f t="shared" si="70"/>
        <v>0</v>
      </c>
      <c r="M109" s="37" t="b">
        <f t="shared" si="70"/>
        <v>0</v>
      </c>
      <c r="N109" s="37" t="b">
        <f t="shared" si="70"/>
        <v>0</v>
      </c>
      <c r="O109" s="37" t="b">
        <f t="shared" si="70"/>
        <v>0</v>
      </c>
      <c r="P109" s="37" t="b">
        <f t="shared" si="70"/>
        <v>0</v>
      </c>
      <c r="Q109" s="37" t="b">
        <f t="shared" si="70"/>
        <v>0</v>
      </c>
      <c r="R109" s="37" t="b">
        <f t="shared" si="70"/>
        <v>0</v>
      </c>
      <c r="S109" s="37" t="b">
        <f t="shared" si="70"/>
        <v>0</v>
      </c>
      <c r="T109" s="37" t="b">
        <f t="shared" si="70"/>
        <v>0</v>
      </c>
      <c r="U109" s="37" t="b">
        <f t="shared" si="70"/>
        <v>0</v>
      </c>
      <c r="V109" s="37" t="b">
        <f t="shared" si="70"/>
        <v>0</v>
      </c>
      <c r="W109" s="37" t="b">
        <f t="shared" si="70"/>
        <v>0</v>
      </c>
      <c r="X109" s="37" t="b">
        <f t="shared" si="70"/>
        <v>0</v>
      </c>
      <c r="Y109" s="39" t="b">
        <f t="shared" si="70"/>
        <v>0</v>
      </c>
      <c r="Z109" s="107"/>
      <c r="AA109" s="58"/>
      <c r="AB109" s="104"/>
      <c r="AC109" s="64"/>
      <c r="AD109" s="168"/>
      <c r="AE109" s="1">
        <f>IF(E108="M ",AA108,0)</f>
        <v>0</v>
      </c>
      <c r="AF109" s="1">
        <f>IF(E108="MV",AA108,0)</f>
        <v>0</v>
      </c>
      <c r="AG109" s="1">
        <f>IF(E108="Z ",AA108,0)</f>
        <v>0</v>
      </c>
      <c r="AH109" s="1">
        <f>IF(E108="ZV",AA108,0)</f>
        <v>0</v>
      </c>
      <c r="AI109" s="1">
        <f>IF(E108="S ",AA108,0)</f>
        <v>0</v>
      </c>
      <c r="AJ109" s="1">
        <f>IF(E108="SV",AA108,0)</f>
        <v>0</v>
      </c>
      <c r="AK109" s="1" t="str">
        <f>IF(AB108&gt;0,AR109,"DNF")</f>
        <v>DNF</v>
      </c>
      <c r="AL109" s="1">
        <f t="shared" ref="AL109:AQ109" si="71">RANK(AE109,AE$7:AE$154)</f>
        <v>3</v>
      </c>
      <c r="AM109" s="1">
        <f t="shared" si="71"/>
        <v>2</v>
      </c>
      <c r="AN109" s="1">
        <f t="shared" si="71"/>
        <v>4</v>
      </c>
      <c r="AO109" s="1">
        <f t="shared" si="71"/>
        <v>1</v>
      </c>
      <c r="AP109" s="1">
        <f t="shared" si="71"/>
        <v>3</v>
      </c>
      <c r="AQ109" s="1">
        <f t="shared" si="71"/>
        <v>2</v>
      </c>
      <c r="AR109" s="20" t="str">
        <f>IF(Z108&gt;0,IF(E108="M ",AL109)+IF(E108="MV",AM109)+IF(E108="Z ",AN109)+IF(E108="ZV",AO109)+IF(E108="S ",AP109)+IF(E108="SV",AQ109),"DNF")</f>
        <v>DNF</v>
      </c>
      <c r="AS109" s="1">
        <f>IF(C109="M",2)+IF(C109="Z",1)</f>
        <v>0</v>
      </c>
      <c r="AT109" s="21" t="s">
        <v>57</v>
      </c>
    </row>
    <row r="110" spans="1:46" ht="24.95" hidden="1" customHeight="1" thickBot="1" x14ac:dyDescent="0.25">
      <c r="A110" s="111"/>
      <c r="B110" s="22"/>
      <c r="C110" s="23"/>
      <c r="D110" s="24"/>
      <c r="E110" s="102"/>
      <c r="F110" s="45"/>
      <c r="G110" s="38"/>
      <c r="H110" s="38"/>
      <c r="I110" s="38"/>
      <c r="J110" s="38"/>
      <c r="K110" s="38"/>
      <c r="L110" s="38"/>
      <c r="M110" s="38"/>
      <c r="N110" s="38"/>
      <c r="O110" s="38"/>
      <c r="P110" s="38"/>
      <c r="Q110" s="38"/>
      <c r="R110" s="38"/>
      <c r="S110" s="38"/>
      <c r="T110" s="38"/>
      <c r="U110" s="38"/>
      <c r="V110" s="38"/>
      <c r="W110" s="38"/>
      <c r="X110" s="38"/>
      <c r="Y110" s="40"/>
      <c r="Z110" s="108"/>
      <c r="AA110" s="59"/>
      <c r="AB110" s="105"/>
      <c r="AC110" s="65"/>
      <c r="AD110" s="168"/>
      <c r="AR110" s="20"/>
      <c r="AS110" s="1">
        <f>IF(C110="M",2)+IF(C110="Z",1)</f>
        <v>0</v>
      </c>
      <c r="AT110" s="21" t="s">
        <v>57</v>
      </c>
    </row>
    <row r="111" spans="1:46" ht="24.95" hidden="1" customHeight="1" thickBot="1" x14ac:dyDescent="0.25">
      <c r="A111" s="109" t="s">
        <v>143</v>
      </c>
      <c r="B111" s="11"/>
      <c r="C111" s="12"/>
      <c r="D111" s="13"/>
      <c r="E111" s="100" t="str">
        <f>IF(D111&gt;89,CONCATENATE(C111,"V"),CONCATENATE(C111," "))</f>
        <v xml:space="preserve"> </v>
      </c>
      <c r="F111" s="14"/>
      <c r="G111" s="15"/>
      <c r="H111" s="15"/>
      <c r="I111" s="15"/>
      <c r="J111" s="15"/>
      <c r="K111" s="15"/>
      <c r="L111" s="15"/>
      <c r="M111" s="15"/>
      <c r="N111" s="15"/>
      <c r="O111" s="15"/>
      <c r="P111" s="15"/>
      <c r="Q111" s="15"/>
      <c r="R111" s="15"/>
      <c r="S111" s="15"/>
      <c r="T111" s="15"/>
      <c r="U111" s="15"/>
      <c r="V111" s="15"/>
      <c r="W111" s="15"/>
      <c r="X111" s="15"/>
      <c r="Y111" s="16"/>
      <c r="Z111" s="106">
        <f>COUNTIFS(F112:Y113,"&gt;1")</f>
        <v>0</v>
      </c>
      <c r="AA111" s="57">
        <f>SUM(F112:Y113)</f>
        <v>0</v>
      </c>
      <c r="AB111" s="103">
        <v>1</v>
      </c>
      <c r="AC111" s="63" t="str">
        <f>IF(AB111&gt;AT112,"DNF",AK112)</f>
        <v>DNF</v>
      </c>
      <c r="AD111" s="168" t="str">
        <f>IF(AC111="DNF","DNF",RANK(AA111,AA$6:AA$155))</f>
        <v>DNF</v>
      </c>
      <c r="AR111" s="20"/>
      <c r="AS111" s="1">
        <f>AS112+AS113</f>
        <v>0</v>
      </c>
      <c r="AT111" s="21" t="s">
        <v>57</v>
      </c>
    </row>
    <row r="112" spans="1:46" ht="24.95" hidden="1" customHeight="1" thickBot="1" x14ac:dyDescent="0.25">
      <c r="A112" s="110"/>
      <c r="B112" s="17"/>
      <c r="C112" s="18"/>
      <c r="D112" s="19"/>
      <c r="E112" s="101"/>
      <c r="F112" s="44" t="b">
        <f>IF(F111&gt;0,F5)</f>
        <v>0</v>
      </c>
      <c r="G112" s="37" t="b">
        <f t="shared" ref="G112:Y112" si="72">IF(G111&gt;0,G5)</f>
        <v>0</v>
      </c>
      <c r="H112" s="37" t="b">
        <f t="shared" si="72"/>
        <v>0</v>
      </c>
      <c r="I112" s="37" t="b">
        <f t="shared" si="72"/>
        <v>0</v>
      </c>
      <c r="J112" s="37" t="b">
        <f t="shared" si="72"/>
        <v>0</v>
      </c>
      <c r="K112" s="37" t="b">
        <f t="shared" si="72"/>
        <v>0</v>
      </c>
      <c r="L112" s="37" t="b">
        <f t="shared" si="72"/>
        <v>0</v>
      </c>
      <c r="M112" s="37" t="b">
        <f t="shared" si="72"/>
        <v>0</v>
      </c>
      <c r="N112" s="37" t="b">
        <f t="shared" si="72"/>
        <v>0</v>
      </c>
      <c r="O112" s="37" t="b">
        <f t="shared" si="72"/>
        <v>0</v>
      </c>
      <c r="P112" s="37" t="b">
        <f t="shared" si="72"/>
        <v>0</v>
      </c>
      <c r="Q112" s="37" t="b">
        <f t="shared" si="72"/>
        <v>0</v>
      </c>
      <c r="R112" s="37" t="b">
        <f t="shared" si="72"/>
        <v>0</v>
      </c>
      <c r="S112" s="37" t="b">
        <f t="shared" si="72"/>
        <v>0</v>
      </c>
      <c r="T112" s="37" t="b">
        <f t="shared" si="72"/>
        <v>0</v>
      </c>
      <c r="U112" s="37" t="b">
        <f t="shared" si="72"/>
        <v>0</v>
      </c>
      <c r="V112" s="37" t="b">
        <f t="shared" si="72"/>
        <v>0</v>
      </c>
      <c r="W112" s="37" t="b">
        <f t="shared" si="72"/>
        <v>0</v>
      </c>
      <c r="X112" s="37" t="b">
        <f t="shared" si="72"/>
        <v>0</v>
      </c>
      <c r="Y112" s="39" t="b">
        <f t="shared" si="72"/>
        <v>0</v>
      </c>
      <c r="Z112" s="107"/>
      <c r="AA112" s="58"/>
      <c r="AB112" s="104"/>
      <c r="AC112" s="64"/>
      <c r="AD112" s="168"/>
      <c r="AE112" s="1">
        <f>IF(E111="M ",AA111,0)</f>
        <v>0</v>
      </c>
      <c r="AF112" s="1">
        <f>IF(E111="MV",AA111,0)</f>
        <v>0</v>
      </c>
      <c r="AG112" s="1">
        <f>IF(E111="Z ",AA111,0)</f>
        <v>0</v>
      </c>
      <c r="AH112" s="1">
        <f>IF(E111="ZV",AA111,0)</f>
        <v>0</v>
      </c>
      <c r="AI112" s="1">
        <f>IF(E111="S ",AA111,0)</f>
        <v>0</v>
      </c>
      <c r="AJ112" s="1">
        <f>IF(E111="SV",AA111,0)</f>
        <v>0</v>
      </c>
      <c r="AK112" s="1" t="str">
        <f>IF(AB111&gt;0,AR112,"DNF")</f>
        <v>DNF</v>
      </c>
      <c r="AL112" s="1">
        <f t="shared" ref="AL112:AQ112" si="73">RANK(AE112,AE$7:AE$154)</f>
        <v>3</v>
      </c>
      <c r="AM112" s="1">
        <f t="shared" si="73"/>
        <v>2</v>
      </c>
      <c r="AN112" s="1">
        <f t="shared" si="73"/>
        <v>4</v>
      </c>
      <c r="AO112" s="1">
        <f t="shared" si="73"/>
        <v>1</v>
      </c>
      <c r="AP112" s="1">
        <f t="shared" si="73"/>
        <v>3</v>
      </c>
      <c r="AQ112" s="1">
        <f t="shared" si="73"/>
        <v>2</v>
      </c>
      <c r="AR112" s="20" t="str">
        <f>IF(Z111&gt;0,IF(E111="M ",AL112)+IF(E111="MV",AM112)+IF(E111="Z ",AN112)+IF(E111="ZV",AO112)+IF(E111="S ",AP112)+IF(E111="SV",AQ112),"DNF")</f>
        <v>DNF</v>
      </c>
      <c r="AS112" s="1">
        <f>IF(C112="M",2)+IF(C112="Z",1)</f>
        <v>0</v>
      </c>
      <c r="AT112" s="21" t="s">
        <v>57</v>
      </c>
    </row>
    <row r="113" spans="1:46" ht="24.95" hidden="1" customHeight="1" thickBot="1" x14ac:dyDescent="0.25">
      <c r="A113" s="111"/>
      <c r="B113" s="22"/>
      <c r="C113" s="23"/>
      <c r="D113" s="24"/>
      <c r="E113" s="102"/>
      <c r="F113" s="45"/>
      <c r="G113" s="38"/>
      <c r="H113" s="38"/>
      <c r="I113" s="38"/>
      <c r="J113" s="38"/>
      <c r="K113" s="38"/>
      <c r="L113" s="38"/>
      <c r="M113" s="38"/>
      <c r="N113" s="38"/>
      <c r="O113" s="38"/>
      <c r="P113" s="38"/>
      <c r="Q113" s="38"/>
      <c r="R113" s="38"/>
      <c r="S113" s="38"/>
      <c r="T113" s="38"/>
      <c r="U113" s="38"/>
      <c r="V113" s="38"/>
      <c r="W113" s="38"/>
      <c r="X113" s="38"/>
      <c r="Y113" s="40"/>
      <c r="Z113" s="108"/>
      <c r="AA113" s="59"/>
      <c r="AB113" s="105"/>
      <c r="AC113" s="65"/>
      <c r="AD113" s="168"/>
      <c r="AR113" s="20"/>
      <c r="AS113" s="1">
        <f>IF(C113="M",2)+IF(C113="Z",1)</f>
        <v>0</v>
      </c>
      <c r="AT113" s="21" t="s">
        <v>57</v>
      </c>
    </row>
    <row r="114" spans="1:46" ht="24.95" hidden="1" customHeight="1" thickBot="1" x14ac:dyDescent="0.25">
      <c r="A114" s="109" t="s">
        <v>144</v>
      </c>
      <c r="B114" s="11"/>
      <c r="C114" s="12"/>
      <c r="D114" s="13"/>
      <c r="E114" s="100" t="str">
        <f>IF(D114&gt;89,CONCATENATE(C114,"V"),CONCATENATE(C114," "))</f>
        <v xml:space="preserve"> </v>
      </c>
      <c r="F114" s="14"/>
      <c r="G114" s="15"/>
      <c r="H114" s="15"/>
      <c r="I114" s="15"/>
      <c r="J114" s="15"/>
      <c r="K114" s="15"/>
      <c r="L114" s="15"/>
      <c r="M114" s="15"/>
      <c r="N114" s="15"/>
      <c r="O114" s="15"/>
      <c r="P114" s="15"/>
      <c r="Q114" s="15"/>
      <c r="R114" s="15"/>
      <c r="S114" s="15"/>
      <c r="T114" s="15"/>
      <c r="U114" s="15"/>
      <c r="V114" s="15"/>
      <c r="W114" s="15"/>
      <c r="X114" s="15"/>
      <c r="Y114" s="16"/>
      <c r="Z114" s="106">
        <f>COUNTIFS(F115:Y116,"&gt;1")</f>
        <v>0</v>
      </c>
      <c r="AA114" s="57">
        <f>SUM(F115:Y116)</f>
        <v>0</v>
      </c>
      <c r="AB114" s="103">
        <v>1</v>
      </c>
      <c r="AC114" s="63" t="str">
        <f>IF(AB114&gt;AT115,"DNF",AK115)</f>
        <v>DNF</v>
      </c>
      <c r="AD114" s="168" t="str">
        <f>IF(AC114="DNF","DNF",RANK(AA114,AA$6:AA$155))</f>
        <v>DNF</v>
      </c>
      <c r="AR114" s="20"/>
      <c r="AS114" s="1">
        <f>AS115+AS116</f>
        <v>0</v>
      </c>
      <c r="AT114" s="21" t="s">
        <v>57</v>
      </c>
    </row>
    <row r="115" spans="1:46" ht="24.95" hidden="1" customHeight="1" thickBot="1" x14ac:dyDescent="0.25">
      <c r="A115" s="110"/>
      <c r="B115" s="17"/>
      <c r="C115" s="18"/>
      <c r="D115" s="19"/>
      <c r="E115" s="101"/>
      <c r="F115" s="44" t="b">
        <f>IF(F114&gt;0,F5)</f>
        <v>0</v>
      </c>
      <c r="G115" s="37" t="b">
        <f t="shared" ref="G115:Y115" si="74">IF(G114&gt;0,G5)</f>
        <v>0</v>
      </c>
      <c r="H115" s="37" t="b">
        <f t="shared" si="74"/>
        <v>0</v>
      </c>
      <c r="I115" s="37" t="b">
        <f t="shared" si="74"/>
        <v>0</v>
      </c>
      <c r="J115" s="37" t="b">
        <f t="shared" si="74"/>
        <v>0</v>
      </c>
      <c r="K115" s="37" t="b">
        <f t="shared" si="74"/>
        <v>0</v>
      </c>
      <c r="L115" s="37" t="b">
        <f t="shared" si="74"/>
        <v>0</v>
      </c>
      <c r="M115" s="37" t="b">
        <f t="shared" si="74"/>
        <v>0</v>
      </c>
      <c r="N115" s="37" t="b">
        <f t="shared" si="74"/>
        <v>0</v>
      </c>
      <c r="O115" s="37" t="b">
        <f t="shared" si="74"/>
        <v>0</v>
      </c>
      <c r="P115" s="37" t="b">
        <f t="shared" si="74"/>
        <v>0</v>
      </c>
      <c r="Q115" s="37" t="b">
        <f t="shared" si="74"/>
        <v>0</v>
      </c>
      <c r="R115" s="37" t="b">
        <f t="shared" si="74"/>
        <v>0</v>
      </c>
      <c r="S115" s="37" t="b">
        <f t="shared" si="74"/>
        <v>0</v>
      </c>
      <c r="T115" s="37" t="b">
        <f t="shared" si="74"/>
        <v>0</v>
      </c>
      <c r="U115" s="37" t="b">
        <f t="shared" si="74"/>
        <v>0</v>
      </c>
      <c r="V115" s="37" t="b">
        <f t="shared" si="74"/>
        <v>0</v>
      </c>
      <c r="W115" s="37" t="b">
        <f t="shared" si="74"/>
        <v>0</v>
      </c>
      <c r="X115" s="37" t="b">
        <f t="shared" si="74"/>
        <v>0</v>
      </c>
      <c r="Y115" s="39" t="b">
        <f t="shared" si="74"/>
        <v>0</v>
      </c>
      <c r="Z115" s="107"/>
      <c r="AA115" s="58"/>
      <c r="AB115" s="104"/>
      <c r="AC115" s="64"/>
      <c r="AD115" s="168"/>
      <c r="AE115" s="1">
        <f>IF(E114="M ",AA114,0)</f>
        <v>0</v>
      </c>
      <c r="AF115" s="1">
        <f>IF(E114="MV",AA114,0)</f>
        <v>0</v>
      </c>
      <c r="AG115" s="1">
        <f>IF(E114="Z ",AA114,0)</f>
        <v>0</v>
      </c>
      <c r="AH115" s="1">
        <f>IF(E114="ZV",AA114,0)</f>
        <v>0</v>
      </c>
      <c r="AI115" s="1">
        <f>IF(E114="S ",AA114,0)</f>
        <v>0</v>
      </c>
      <c r="AJ115" s="1">
        <f>IF(E114="SV",AA114,0)</f>
        <v>0</v>
      </c>
      <c r="AK115" s="1" t="str">
        <f>IF(AB114&gt;0,AR115,"DNF")</f>
        <v>DNF</v>
      </c>
      <c r="AL115" s="1">
        <f t="shared" ref="AL115:AQ115" si="75">RANK(AE115,AE$7:AE$154)</f>
        <v>3</v>
      </c>
      <c r="AM115" s="1">
        <f t="shared" si="75"/>
        <v>2</v>
      </c>
      <c r="AN115" s="1">
        <f t="shared" si="75"/>
        <v>4</v>
      </c>
      <c r="AO115" s="1">
        <f t="shared" si="75"/>
        <v>1</v>
      </c>
      <c r="AP115" s="1">
        <f t="shared" si="75"/>
        <v>3</v>
      </c>
      <c r="AQ115" s="1">
        <f t="shared" si="75"/>
        <v>2</v>
      </c>
      <c r="AR115" s="20" t="str">
        <f>IF(Z114&gt;0,IF(E114="M ",AL115)+IF(E114="MV",AM115)+IF(E114="Z ",AN115)+IF(E114="ZV",AO115)+IF(E114="S ",AP115)+IF(E114="SV",AQ115),"DNF")</f>
        <v>DNF</v>
      </c>
      <c r="AS115" s="1">
        <f>IF(C115="M",2)+IF(C115="Z",1)</f>
        <v>0</v>
      </c>
      <c r="AT115" s="21" t="s">
        <v>57</v>
      </c>
    </row>
    <row r="116" spans="1:46" ht="24.95" hidden="1" customHeight="1" thickBot="1" x14ac:dyDescent="0.25">
      <c r="A116" s="111"/>
      <c r="B116" s="22"/>
      <c r="C116" s="23"/>
      <c r="D116" s="24"/>
      <c r="E116" s="102"/>
      <c r="F116" s="45"/>
      <c r="G116" s="38"/>
      <c r="H116" s="38"/>
      <c r="I116" s="38"/>
      <c r="J116" s="38"/>
      <c r="K116" s="38"/>
      <c r="L116" s="38"/>
      <c r="M116" s="38"/>
      <c r="N116" s="38"/>
      <c r="O116" s="38"/>
      <c r="P116" s="38"/>
      <c r="Q116" s="38"/>
      <c r="R116" s="38"/>
      <c r="S116" s="38"/>
      <c r="T116" s="38"/>
      <c r="U116" s="38"/>
      <c r="V116" s="38"/>
      <c r="W116" s="38"/>
      <c r="X116" s="38"/>
      <c r="Y116" s="40"/>
      <c r="Z116" s="108"/>
      <c r="AA116" s="59"/>
      <c r="AB116" s="105"/>
      <c r="AC116" s="65"/>
      <c r="AD116" s="168"/>
      <c r="AR116" s="20"/>
      <c r="AS116" s="1">
        <f>IF(C116="M",2)+IF(C116="Z",1)</f>
        <v>0</v>
      </c>
      <c r="AT116" s="21" t="s">
        <v>57</v>
      </c>
    </row>
    <row r="117" spans="1:46" ht="24.95" hidden="1" customHeight="1" thickBot="1" x14ac:dyDescent="0.25">
      <c r="A117" s="109" t="s">
        <v>145</v>
      </c>
      <c r="B117" s="11"/>
      <c r="C117" s="12"/>
      <c r="D117" s="13"/>
      <c r="E117" s="100" t="str">
        <f>IF(D117&gt;89,CONCATENATE(C117,"V"),CONCATENATE(C117," "))</f>
        <v xml:space="preserve"> </v>
      </c>
      <c r="F117" s="14"/>
      <c r="G117" s="15"/>
      <c r="H117" s="15"/>
      <c r="I117" s="15"/>
      <c r="J117" s="15"/>
      <c r="K117" s="15"/>
      <c r="L117" s="15"/>
      <c r="M117" s="15"/>
      <c r="N117" s="15"/>
      <c r="O117" s="15"/>
      <c r="P117" s="15"/>
      <c r="Q117" s="15"/>
      <c r="R117" s="15"/>
      <c r="S117" s="15"/>
      <c r="T117" s="15"/>
      <c r="U117" s="15"/>
      <c r="V117" s="15"/>
      <c r="W117" s="15"/>
      <c r="X117" s="15"/>
      <c r="Y117" s="16"/>
      <c r="Z117" s="106">
        <f>COUNTIFS(F118:Y119,"&gt;1")</f>
        <v>0</v>
      </c>
      <c r="AA117" s="57">
        <f>SUM(F118:Y119)</f>
        <v>0</v>
      </c>
      <c r="AB117" s="103">
        <v>1</v>
      </c>
      <c r="AC117" s="63" t="str">
        <f>IF(AB117&gt;AT118,"DNF",AK118)</f>
        <v>DNF</v>
      </c>
      <c r="AD117" s="168" t="str">
        <f>IF(AC117="DNF","DNF",RANK(AA117,AA$6:AA$155))</f>
        <v>DNF</v>
      </c>
      <c r="AR117" s="20"/>
      <c r="AS117" s="1">
        <f>AS118+AS119</f>
        <v>0</v>
      </c>
      <c r="AT117" s="21" t="s">
        <v>57</v>
      </c>
    </row>
    <row r="118" spans="1:46" ht="24.95" hidden="1" customHeight="1" thickBot="1" x14ac:dyDescent="0.25">
      <c r="A118" s="110"/>
      <c r="B118" s="17"/>
      <c r="C118" s="18"/>
      <c r="D118" s="19"/>
      <c r="E118" s="101"/>
      <c r="F118" s="44" t="b">
        <f>IF(F117&gt;0,F5)</f>
        <v>0</v>
      </c>
      <c r="G118" s="37" t="b">
        <f t="shared" ref="G118:Y118" si="76">IF(G117&gt;0,G5)</f>
        <v>0</v>
      </c>
      <c r="H118" s="37" t="b">
        <f t="shared" si="76"/>
        <v>0</v>
      </c>
      <c r="I118" s="37" t="b">
        <f t="shared" si="76"/>
        <v>0</v>
      </c>
      <c r="J118" s="37" t="b">
        <f t="shared" si="76"/>
        <v>0</v>
      </c>
      <c r="K118" s="37" t="b">
        <f t="shared" si="76"/>
        <v>0</v>
      </c>
      <c r="L118" s="37" t="b">
        <f t="shared" si="76"/>
        <v>0</v>
      </c>
      <c r="M118" s="37" t="b">
        <f t="shared" si="76"/>
        <v>0</v>
      </c>
      <c r="N118" s="37" t="b">
        <f t="shared" si="76"/>
        <v>0</v>
      </c>
      <c r="O118" s="37" t="b">
        <f t="shared" si="76"/>
        <v>0</v>
      </c>
      <c r="P118" s="37" t="b">
        <f t="shared" si="76"/>
        <v>0</v>
      </c>
      <c r="Q118" s="37" t="b">
        <f t="shared" si="76"/>
        <v>0</v>
      </c>
      <c r="R118" s="37" t="b">
        <f t="shared" si="76"/>
        <v>0</v>
      </c>
      <c r="S118" s="37" t="b">
        <f t="shared" si="76"/>
        <v>0</v>
      </c>
      <c r="T118" s="37" t="b">
        <f t="shared" si="76"/>
        <v>0</v>
      </c>
      <c r="U118" s="37" t="b">
        <f t="shared" si="76"/>
        <v>0</v>
      </c>
      <c r="V118" s="37" t="b">
        <f t="shared" si="76"/>
        <v>0</v>
      </c>
      <c r="W118" s="37" t="b">
        <f t="shared" si="76"/>
        <v>0</v>
      </c>
      <c r="X118" s="37" t="b">
        <f t="shared" si="76"/>
        <v>0</v>
      </c>
      <c r="Y118" s="39" t="b">
        <f t="shared" si="76"/>
        <v>0</v>
      </c>
      <c r="Z118" s="107"/>
      <c r="AA118" s="58"/>
      <c r="AB118" s="104"/>
      <c r="AC118" s="64"/>
      <c r="AD118" s="168"/>
      <c r="AE118" s="1">
        <f>IF(E117="M ",AA117,0)</f>
        <v>0</v>
      </c>
      <c r="AF118" s="1">
        <f>IF(E117="MV",AA117,0)</f>
        <v>0</v>
      </c>
      <c r="AG118" s="1">
        <f>IF(E117="Z ",AA117,0)</f>
        <v>0</v>
      </c>
      <c r="AH118" s="1">
        <f>IF(E117="ZV",AA117,0)</f>
        <v>0</v>
      </c>
      <c r="AI118" s="1">
        <f>IF(E117="S ",AA117,0)</f>
        <v>0</v>
      </c>
      <c r="AJ118" s="1">
        <f>IF(E117="SV",AA117,0)</f>
        <v>0</v>
      </c>
      <c r="AK118" s="1" t="str">
        <f>IF(AB117&gt;0,AR118,"DNF")</f>
        <v>DNF</v>
      </c>
      <c r="AL118" s="1">
        <f t="shared" ref="AL118:AQ118" si="77">RANK(AE118,AE$7:AE$154)</f>
        <v>3</v>
      </c>
      <c r="AM118" s="1">
        <f t="shared" si="77"/>
        <v>2</v>
      </c>
      <c r="AN118" s="1">
        <f t="shared" si="77"/>
        <v>4</v>
      </c>
      <c r="AO118" s="1">
        <f t="shared" si="77"/>
        <v>1</v>
      </c>
      <c r="AP118" s="1">
        <f t="shared" si="77"/>
        <v>3</v>
      </c>
      <c r="AQ118" s="1">
        <f t="shared" si="77"/>
        <v>2</v>
      </c>
      <c r="AR118" s="20" t="str">
        <f>IF(Z117&gt;0,IF(E117="M ",AL118)+IF(E117="MV",AM118)+IF(E117="Z ",AN118)+IF(E117="ZV",AO118)+IF(E117="S ",AP118)+IF(E117="SV",AQ118),"DNF")</f>
        <v>DNF</v>
      </c>
      <c r="AS118" s="1">
        <f>IF(C118="M",2)+IF(C118="Z",1)</f>
        <v>0</v>
      </c>
      <c r="AT118" s="21" t="s">
        <v>57</v>
      </c>
    </row>
    <row r="119" spans="1:46" ht="24.95" hidden="1" customHeight="1" thickBot="1" x14ac:dyDescent="0.25">
      <c r="A119" s="111"/>
      <c r="B119" s="22"/>
      <c r="C119" s="23"/>
      <c r="D119" s="24"/>
      <c r="E119" s="102"/>
      <c r="F119" s="45"/>
      <c r="G119" s="38"/>
      <c r="H119" s="38"/>
      <c r="I119" s="38"/>
      <c r="J119" s="38"/>
      <c r="K119" s="38"/>
      <c r="L119" s="38"/>
      <c r="M119" s="38"/>
      <c r="N119" s="38"/>
      <c r="O119" s="38"/>
      <c r="P119" s="38"/>
      <c r="Q119" s="38"/>
      <c r="R119" s="38"/>
      <c r="S119" s="38"/>
      <c r="T119" s="38"/>
      <c r="U119" s="38"/>
      <c r="V119" s="38"/>
      <c r="W119" s="38"/>
      <c r="X119" s="38"/>
      <c r="Y119" s="40"/>
      <c r="Z119" s="108"/>
      <c r="AA119" s="59"/>
      <c r="AB119" s="105"/>
      <c r="AC119" s="65"/>
      <c r="AD119" s="168"/>
      <c r="AR119" s="20"/>
      <c r="AS119" s="1">
        <f>IF(C119="M",2)+IF(C119="Z",1)</f>
        <v>0</v>
      </c>
      <c r="AT119" s="21" t="s">
        <v>57</v>
      </c>
    </row>
    <row r="120" spans="1:46" ht="24.95" hidden="1" customHeight="1" thickBot="1" x14ac:dyDescent="0.25">
      <c r="A120" s="109" t="s">
        <v>146</v>
      </c>
      <c r="B120" s="11"/>
      <c r="C120" s="12"/>
      <c r="D120" s="13"/>
      <c r="E120" s="100" t="str">
        <f>IF(D120&gt;89,CONCATENATE(C120,"V"),CONCATENATE(C120," "))</f>
        <v xml:space="preserve"> </v>
      </c>
      <c r="F120" s="14"/>
      <c r="G120" s="15"/>
      <c r="H120" s="15"/>
      <c r="I120" s="15"/>
      <c r="J120" s="15"/>
      <c r="K120" s="15"/>
      <c r="L120" s="15"/>
      <c r="M120" s="15"/>
      <c r="N120" s="15"/>
      <c r="O120" s="15"/>
      <c r="P120" s="15"/>
      <c r="Q120" s="15"/>
      <c r="R120" s="15"/>
      <c r="S120" s="15"/>
      <c r="T120" s="15"/>
      <c r="U120" s="15"/>
      <c r="V120" s="15"/>
      <c r="W120" s="15"/>
      <c r="X120" s="15"/>
      <c r="Y120" s="16"/>
      <c r="Z120" s="106">
        <f>COUNTIFS(F121:Y122,"&gt;1")</f>
        <v>0</v>
      </c>
      <c r="AA120" s="57">
        <f>SUM(F121:Y122)</f>
        <v>0</v>
      </c>
      <c r="AB120" s="103">
        <v>1</v>
      </c>
      <c r="AC120" s="63" t="str">
        <f>IF(AB120&gt;AT121,"DNF",AK121)</f>
        <v>DNF</v>
      </c>
      <c r="AD120" s="168" t="str">
        <f>IF(AC120="DNF","DNF",RANK(AA120,AA$6:AA$155))</f>
        <v>DNF</v>
      </c>
      <c r="AR120" s="20"/>
      <c r="AS120" s="1">
        <f>AS121+AS122</f>
        <v>0</v>
      </c>
      <c r="AT120" s="21" t="s">
        <v>57</v>
      </c>
    </row>
    <row r="121" spans="1:46" ht="24.95" hidden="1" customHeight="1" thickBot="1" x14ac:dyDescent="0.25">
      <c r="A121" s="110"/>
      <c r="B121" s="17"/>
      <c r="C121" s="18"/>
      <c r="D121" s="19"/>
      <c r="E121" s="101"/>
      <c r="F121" s="44" t="b">
        <f>IF(F120&gt;0,F5)</f>
        <v>0</v>
      </c>
      <c r="G121" s="37" t="b">
        <f t="shared" ref="G121:Y121" si="78">IF(G120&gt;0,G5)</f>
        <v>0</v>
      </c>
      <c r="H121" s="37" t="b">
        <f t="shared" si="78"/>
        <v>0</v>
      </c>
      <c r="I121" s="37" t="b">
        <f t="shared" si="78"/>
        <v>0</v>
      </c>
      <c r="J121" s="37" t="b">
        <f t="shared" si="78"/>
        <v>0</v>
      </c>
      <c r="K121" s="37" t="b">
        <f t="shared" si="78"/>
        <v>0</v>
      </c>
      <c r="L121" s="37" t="b">
        <f t="shared" si="78"/>
        <v>0</v>
      </c>
      <c r="M121" s="37" t="b">
        <f t="shared" si="78"/>
        <v>0</v>
      </c>
      <c r="N121" s="37" t="b">
        <f t="shared" si="78"/>
        <v>0</v>
      </c>
      <c r="O121" s="37" t="b">
        <f t="shared" si="78"/>
        <v>0</v>
      </c>
      <c r="P121" s="37" t="b">
        <f t="shared" si="78"/>
        <v>0</v>
      </c>
      <c r="Q121" s="37" t="b">
        <f t="shared" si="78"/>
        <v>0</v>
      </c>
      <c r="R121" s="37" t="b">
        <f t="shared" si="78"/>
        <v>0</v>
      </c>
      <c r="S121" s="37" t="b">
        <f t="shared" si="78"/>
        <v>0</v>
      </c>
      <c r="T121" s="37" t="b">
        <f t="shared" si="78"/>
        <v>0</v>
      </c>
      <c r="U121" s="37" t="b">
        <f t="shared" si="78"/>
        <v>0</v>
      </c>
      <c r="V121" s="37" t="b">
        <f t="shared" si="78"/>
        <v>0</v>
      </c>
      <c r="W121" s="37" t="b">
        <f t="shared" si="78"/>
        <v>0</v>
      </c>
      <c r="X121" s="37" t="b">
        <f t="shared" si="78"/>
        <v>0</v>
      </c>
      <c r="Y121" s="39" t="b">
        <f t="shared" si="78"/>
        <v>0</v>
      </c>
      <c r="Z121" s="107"/>
      <c r="AA121" s="58"/>
      <c r="AB121" s="104"/>
      <c r="AC121" s="64"/>
      <c r="AD121" s="168"/>
      <c r="AE121" s="1">
        <f>IF(E120="M ",AA120,0)</f>
        <v>0</v>
      </c>
      <c r="AF121" s="1">
        <f>IF(E120="MV",AA120,0)</f>
        <v>0</v>
      </c>
      <c r="AG121" s="1">
        <f>IF(E120="Z ",AA120,0)</f>
        <v>0</v>
      </c>
      <c r="AH121" s="1">
        <f>IF(E120="ZV",AA120,0)</f>
        <v>0</v>
      </c>
      <c r="AI121" s="1">
        <f>IF(E120="S ",AA120,0)</f>
        <v>0</v>
      </c>
      <c r="AJ121" s="1">
        <f>IF(E120="SV",AA120,0)</f>
        <v>0</v>
      </c>
      <c r="AK121" s="1" t="str">
        <f>IF(AB120&gt;0,AR121,"DNF")</f>
        <v>DNF</v>
      </c>
      <c r="AL121" s="1">
        <f t="shared" ref="AL121:AQ121" si="79">RANK(AE121,AE$7:AE$154)</f>
        <v>3</v>
      </c>
      <c r="AM121" s="1">
        <f t="shared" si="79"/>
        <v>2</v>
      </c>
      <c r="AN121" s="1">
        <f t="shared" si="79"/>
        <v>4</v>
      </c>
      <c r="AO121" s="1">
        <f t="shared" si="79"/>
        <v>1</v>
      </c>
      <c r="AP121" s="1">
        <f t="shared" si="79"/>
        <v>3</v>
      </c>
      <c r="AQ121" s="1">
        <f t="shared" si="79"/>
        <v>2</v>
      </c>
      <c r="AR121" s="20" t="str">
        <f>IF(Z120&gt;0,IF(E120="M ",AL121)+IF(E120="MV",AM121)+IF(E120="Z ",AN121)+IF(E120="ZV",AO121)+IF(E120="S ",AP121)+IF(E120="SV",AQ121),"DNF")</f>
        <v>DNF</v>
      </c>
      <c r="AS121" s="1">
        <f>IF(C121="M",2)+IF(C121="Z",1)</f>
        <v>0</v>
      </c>
      <c r="AT121" s="21" t="s">
        <v>57</v>
      </c>
    </row>
    <row r="122" spans="1:46" ht="24.95" hidden="1" customHeight="1" thickBot="1" x14ac:dyDescent="0.25">
      <c r="A122" s="111"/>
      <c r="B122" s="22"/>
      <c r="C122" s="23"/>
      <c r="D122" s="24"/>
      <c r="E122" s="102"/>
      <c r="F122" s="45"/>
      <c r="G122" s="38"/>
      <c r="H122" s="38"/>
      <c r="I122" s="38"/>
      <c r="J122" s="38"/>
      <c r="K122" s="38"/>
      <c r="L122" s="38"/>
      <c r="M122" s="38"/>
      <c r="N122" s="38"/>
      <c r="O122" s="38"/>
      <c r="P122" s="38"/>
      <c r="Q122" s="38"/>
      <c r="R122" s="38"/>
      <c r="S122" s="38"/>
      <c r="T122" s="38"/>
      <c r="U122" s="38"/>
      <c r="V122" s="38"/>
      <c r="W122" s="38"/>
      <c r="X122" s="38"/>
      <c r="Y122" s="40"/>
      <c r="Z122" s="108"/>
      <c r="AA122" s="59"/>
      <c r="AB122" s="105"/>
      <c r="AC122" s="65"/>
      <c r="AD122" s="168"/>
      <c r="AR122" s="20"/>
      <c r="AS122" s="1">
        <f>IF(C122="M",2)+IF(C122="Z",1)</f>
        <v>0</v>
      </c>
      <c r="AT122" s="21" t="s">
        <v>57</v>
      </c>
    </row>
    <row r="123" spans="1:46" ht="24.95" hidden="1" customHeight="1" thickBot="1" x14ac:dyDescent="0.25">
      <c r="A123" s="109" t="s">
        <v>147</v>
      </c>
      <c r="B123" s="11"/>
      <c r="C123" s="12"/>
      <c r="D123" s="13"/>
      <c r="E123" s="100" t="str">
        <f>IF(D123&gt;89,CONCATENATE(C123,"V"),CONCATENATE(C123," "))</f>
        <v xml:space="preserve"> </v>
      </c>
      <c r="F123" s="14"/>
      <c r="G123" s="15"/>
      <c r="H123" s="15"/>
      <c r="I123" s="15"/>
      <c r="J123" s="15"/>
      <c r="K123" s="15"/>
      <c r="L123" s="15"/>
      <c r="M123" s="15"/>
      <c r="N123" s="15"/>
      <c r="O123" s="15"/>
      <c r="P123" s="15"/>
      <c r="Q123" s="15"/>
      <c r="R123" s="15"/>
      <c r="S123" s="15"/>
      <c r="T123" s="15"/>
      <c r="U123" s="15"/>
      <c r="V123" s="15"/>
      <c r="W123" s="15"/>
      <c r="X123" s="15"/>
      <c r="Y123" s="16"/>
      <c r="Z123" s="106">
        <f>COUNTIFS(F124:Y125,"&gt;1")</f>
        <v>0</v>
      </c>
      <c r="AA123" s="57">
        <f>SUM(F124:Y125)</f>
        <v>0</v>
      </c>
      <c r="AB123" s="103">
        <v>1</v>
      </c>
      <c r="AC123" s="63" t="str">
        <f>IF(AB123&gt;AT124,"DNF",AK124)</f>
        <v>DNF</v>
      </c>
      <c r="AD123" s="168" t="str">
        <f>IF(AC123="DNF","DNF",RANK(AA123,AA$6:AA$155))</f>
        <v>DNF</v>
      </c>
      <c r="AR123" s="20"/>
      <c r="AS123" s="1">
        <f>AS124+AS125</f>
        <v>0</v>
      </c>
      <c r="AT123" s="21" t="s">
        <v>57</v>
      </c>
    </row>
    <row r="124" spans="1:46" ht="24.95" hidden="1" customHeight="1" thickBot="1" x14ac:dyDescent="0.25">
      <c r="A124" s="110"/>
      <c r="B124" s="17"/>
      <c r="C124" s="18"/>
      <c r="D124" s="19"/>
      <c r="E124" s="101"/>
      <c r="F124" s="44" t="b">
        <f>IF(F123&gt;0,F5)</f>
        <v>0</v>
      </c>
      <c r="G124" s="37" t="b">
        <f t="shared" ref="G124:Y124" si="80">IF(G123&gt;0,G5)</f>
        <v>0</v>
      </c>
      <c r="H124" s="37" t="b">
        <f t="shared" si="80"/>
        <v>0</v>
      </c>
      <c r="I124" s="37" t="b">
        <f t="shared" si="80"/>
        <v>0</v>
      </c>
      <c r="J124" s="37" t="b">
        <f t="shared" si="80"/>
        <v>0</v>
      </c>
      <c r="K124" s="37" t="b">
        <f t="shared" si="80"/>
        <v>0</v>
      </c>
      <c r="L124" s="37" t="b">
        <f t="shared" si="80"/>
        <v>0</v>
      </c>
      <c r="M124" s="37" t="b">
        <f t="shared" si="80"/>
        <v>0</v>
      </c>
      <c r="N124" s="37" t="b">
        <f t="shared" si="80"/>
        <v>0</v>
      </c>
      <c r="O124" s="37" t="b">
        <f t="shared" si="80"/>
        <v>0</v>
      </c>
      <c r="P124" s="37" t="b">
        <f t="shared" si="80"/>
        <v>0</v>
      </c>
      <c r="Q124" s="37" t="b">
        <f t="shared" si="80"/>
        <v>0</v>
      </c>
      <c r="R124" s="37" t="b">
        <f t="shared" si="80"/>
        <v>0</v>
      </c>
      <c r="S124" s="37" t="b">
        <f t="shared" si="80"/>
        <v>0</v>
      </c>
      <c r="T124" s="37" t="b">
        <f t="shared" si="80"/>
        <v>0</v>
      </c>
      <c r="U124" s="37" t="b">
        <f t="shared" si="80"/>
        <v>0</v>
      </c>
      <c r="V124" s="37" t="b">
        <f t="shared" si="80"/>
        <v>0</v>
      </c>
      <c r="W124" s="37" t="b">
        <f t="shared" si="80"/>
        <v>0</v>
      </c>
      <c r="X124" s="37" t="b">
        <f t="shared" si="80"/>
        <v>0</v>
      </c>
      <c r="Y124" s="39" t="b">
        <f t="shared" si="80"/>
        <v>0</v>
      </c>
      <c r="Z124" s="107"/>
      <c r="AA124" s="58"/>
      <c r="AB124" s="104"/>
      <c r="AC124" s="64"/>
      <c r="AD124" s="168"/>
      <c r="AE124" s="1">
        <f>IF(E123="M ",AA123,0)</f>
        <v>0</v>
      </c>
      <c r="AF124" s="1">
        <f>IF(E123="MV",AA123,0)</f>
        <v>0</v>
      </c>
      <c r="AG124" s="1">
        <f>IF(E123="Z ",AA123,0)</f>
        <v>0</v>
      </c>
      <c r="AH124" s="1">
        <f>IF(E123="ZV",AA123,0)</f>
        <v>0</v>
      </c>
      <c r="AI124" s="1">
        <f>IF(E123="S ",AA123,0)</f>
        <v>0</v>
      </c>
      <c r="AJ124" s="1">
        <f>IF(E123="SV",AA123,0)</f>
        <v>0</v>
      </c>
      <c r="AK124" s="1" t="str">
        <f>IF(AB123&gt;0,AR124,"DNF")</f>
        <v>DNF</v>
      </c>
      <c r="AL124" s="1">
        <f t="shared" ref="AL124:AQ124" si="81">RANK(AE124,AE$7:AE$154)</f>
        <v>3</v>
      </c>
      <c r="AM124" s="1">
        <f t="shared" si="81"/>
        <v>2</v>
      </c>
      <c r="AN124" s="1">
        <f t="shared" si="81"/>
        <v>4</v>
      </c>
      <c r="AO124" s="1">
        <f t="shared" si="81"/>
        <v>1</v>
      </c>
      <c r="AP124" s="1">
        <f t="shared" si="81"/>
        <v>3</v>
      </c>
      <c r="AQ124" s="1">
        <f t="shared" si="81"/>
        <v>2</v>
      </c>
      <c r="AR124" s="20" t="str">
        <f>IF(Z123&gt;0,IF(E123="M ",AL124)+IF(E123="MV",AM124)+IF(E123="Z ",AN124)+IF(E123="ZV",AO124)+IF(E123="S ",AP124)+IF(E123="SV",AQ124),"DNF")</f>
        <v>DNF</v>
      </c>
      <c r="AS124" s="1">
        <f>IF(C124="M",2)+IF(C124="Z",1)</f>
        <v>0</v>
      </c>
      <c r="AT124" s="21" t="s">
        <v>57</v>
      </c>
    </row>
    <row r="125" spans="1:46" ht="24.95" hidden="1" customHeight="1" thickBot="1" x14ac:dyDescent="0.25">
      <c r="A125" s="111"/>
      <c r="B125" s="22"/>
      <c r="C125" s="23"/>
      <c r="D125" s="24"/>
      <c r="E125" s="102"/>
      <c r="F125" s="45"/>
      <c r="G125" s="38"/>
      <c r="H125" s="38"/>
      <c r="I125" s="38"/>
      <c r="J125" s="38"/>
      <c r="K125" s="38"/>
      <c r="L125" s="38"/>
      <c r="M125" s="38"/>
      <c r="N125" s="38"/>
      <c r="O125" s="38"/>
      <c r="P125" s="38"/>
      <c r="Q125" s="38"/>
      <c r="R125" s="38"/>
      <c r="S125" s="38"/>
      <c r="T125" s="38"/>
      <c r="U125" s="38"/>
      <c r="V125" s="38"/>
      <c r="W125" s="38"/>
      <c r="X125" s="38"/>
      <c r="Y125" s="40"/>
      <c r="Z125" s="108"/>
      <c r="AA125" s="59"/>
      <c r="AB125" s="105"/>
      <c r="AC125" s="65"/>
      <c r="AD125" s="168"/>
      <c r="AR125" s="20"/>
      <c r="AS125" s="1">
        <f>IF(C125="M",2)+IF(C125="Z",1)</f>
        <v>0</v>
      </c>
      <c r="AT125" s="21" t="s">
        <v>57</v>
      </c>
    </row>
    <row r="126" spans="1:46" ht="24.95" hidden="1" customHeight="1" thickBot="1" x14ac:dyDescent="0.25">
      <c r="A126" s="109" t="s">
        <v>148</v>
      </c>
      <c r="B126" s="11"/>
      <c r="C126" s="12"/>
      <c r="D126" s="13"/>
      <c r="E126" s="100" t="str">
        <f>IF(D126&gt;89,CONCATENATE(C126,"V"),CONCATENATE(C126," "))</f>
        <v xml:space="preserve"> </v>
      </c>
      <c r="F126" s="14"/>
      <c r="G126" s="15"/>
      <c r="H126" s="15"/>
      <c r="I126" s="15"/>
      <c r="J126" s="15"/>
      <c r="K126" s="15"/>
      <c r="L126" s="15"/>
      <c r="M126" s="15"/>
      <c r="N126" s="15"/>
      <c r="O126" s="15"/>
      <c r="P126" s="15"/>
      <c r="Q126" s="15"/>
      <c r="R126" s="15"/>
      <c r="S126" s="15"/>
      <c r="T126" s="15"/>
      <c r="U126" s="15"/>
      <c r="V126" s="15"/>
      <c r="W126" s="15"/>
      <c r="X126" s="15"/>
      <c r="Y126" s="16"/>
      <c r="Z126" s="106">
        <f>COUNTIFS(F127:Y128,"&gt;1")</f>
        <v>0</v>
      </c>
      <c r="AA126" s="57">
        <f>SUM(F127:Y128)</f>
        <v>0</v>
      </c>
      <c r="AB126" s="103">
        <v>1</v>
      </c>
      <c r="AC126" s="63" t="str">
        <f>IF(AB126&gt;AT127,"DNF",AK127)</f>
        <v>DNF</v>
      </c>
      <c r="AD126" s="168" t="str">
        <f>IF(AC126="DNF","DNF",RANK(AA126,AA$6:AA$155))</f>
        <v>DNF</v>
      </c>
      <c r="AR126" s="20"/>
      <c r="AS126" s="1">
        <f>AS127+AS128</f>
        <v>0</v>
      </c>
      <c r="AT126" s="21" t="s">
        <v>57</v>
      </c>
    </row>
    <row r="127" spans="1:46" ht="24.95" hidden="1" customHeight="1" thickBot="1" x14ac:dyDescent="0.25">
      <c r="A127" s="110"/>
      <c r="B127" s="17"/>
      <c r="C127" s="18"/>
      <c r="D127" s="19"/>
      <c r="E127" s="101"/>
      <c r="F127" s="44" t="b">
        <f>IF(F126&gt;0,F5)</f>
        <v>0</v>
      </c>
      <c r="G127" s="37" t="b">
        <f t="shared" ref="G127:X127" si="82">IF(G126&gt;0,G5)</f>
        <v>0</v>
      </c>
      <c r="H127" s="37" t="b">
        <f t="shared" si="82"/>
        <v>0</v>
      </c>
      <c r="I127" s="37" t="b">
        <f t="shared" si="82"/>
        <v>0</v>
      </c>
      <c r="J127" s="37" t="b">
        <f t="shared" si="82"/>
        <v>0</v>
      </c>
      <c r="K127" s="37" t="b">
        <f t="shared" si="82"/>
        <v>0</v>
      </c>
      <c r="L127" s="37" t="b">
        <f t="shared" si="82"/>
        <v>0</v>
      </c>
      <c r="M127" s="37" t="b">
        <f t="shared" si="82"/>
        <v>0</v>
      </c>
      <c r="N127" s="37" t="b">
        <f t="shared" si="82"/>
        <v>0</v>
      </c>
      <c r="O127" s="37" t="b">
        <f t="shared" si="82"/>
        <v>0</v>
      </c>
      <c r="P127" s="37" t="b">
        <f t="shared" si="82"/>
        <v>0</v>
      </c>
      <c r="Q127" s="37" t="b">
        <f t="shared" si="82"/>
        <v>0</v>
      </c>
      <c r="R127" s="37" t="b">
        <f t="shared" si="82"/>
        <v>0</v>
      </c>
      <c r="S127" s="37" t="b">
        <f t="shared" si="82"/>
        <v>0</v>
      </c>
      <c r="T127" s="37" t="b">
        <f t="shared" si="82"/>
        <v>0</v>
      </c>
      <c r="U127" s="37" t="b">
        <f t="shared" si="82"/>
        <v>0</v>
      </c>
      <c r="V127" s="37" t="b">
        <f t="shared" si="82"/>
        <v>0</v>
      </c>
      <c r="W127" s="37" t="b">
        <f t="shared" si="82"/>
        <v>0</v>
      </c>
      <c r="X127" s="37" t="b">
        <f t="shared" si="82"/>
        <v>0</v>
      </c>
      <c r="Y127" s="39" t="b">
        <f>IF(Y126&gt;0,Y5)</f>
        <v>0</v>
      </c>
      <c r="Z127" s="107"/>
      <c r="AA127" s="58"/>
      <c r="AB127" s="104"/>
      <c r="AC127" s="64"/>
      <c r="AD127" s="168"/>
      <c r="AE127" s="1">
        <f>IF(E126="M ",AA126,0)</f>
        <v>0</v>
      </c>
      <c r="AF127" s="1">
        <f>IF(E126="MV",AA126,0)</f>
        <v>0</v>
      </c>
      <c r="AG127" s="1">
        <f>IF(E126="Z ",AA126,0)</f>
        <v>0</v>
      </c>
      <c r="AH127" s="1">
        <f>IF(E126="ZV",AA126,0)</f>
        <v>0</v>
      </c>
      <c r="AI127" s="1">
        <f>IF(E126="S ",AA126,0)</f>
        <v>0</v>
      </c>
      <c r="AJ127" s="1">
        <f>IF(E126="SV",AA126,0)</f>
        <v>0</v>
      </c>
      <c r="AK127" s="1" t="str">
        <f>IF(AB126&gt;0,AR127,"DNF")</f>
        <v>DNF</v>
      </c>
      <c r="AL127" s="1">
        <f t="shared" ref="AL127:AQ127" si="83">RANK(AE127,AE$7:AE$154)</f>
        <v>3</v>
      </c>
      <c r="AM127" s="1">
        <f t="shared" si="83"/>
        <v>2</v>
      </c>
      <c r="AN127" s="1">
        <f t="shared" si="83"/>
        <v>4</v>
      </c>
      <c r="AO127" s="1">
        <f t="shared" si="83"/>
        <v>1</v>
      </c>
      <c r="AP127" s="1">
        <f t="shared" si="83"/>
        <v>3</v>
      </c>
      <c r="AQ127" s="1">
        <f t="shared" si="83"/>
        <v>2</v>
      </c>
      <c r="AR127" s="20" t="str">
        <f>IF(Z126&gt;0,IF(E126="M ",AL127)+IF(E126="MV",AM127)+IF(E126="Z ",AN127)+IF(E126="ZV",AO127)+IF(E126="S ",AP127)+IF(E126="SV",AQ127),"DNF")</f>
        <v>DNF</v>
      </c>
      <c r="AS127" s="1">
        <f>IF(C127="M",2)+IF(C127="Z",1)</f>
        <v>0</v>
      </c>
      <c r="AT127" s="21" t="s">
        <v>57</v>
      </c>
    </row>
    <row r="128" spans="1:46" ht="24.95" hidden="1" customHeight="1" thickBot="1" x14ac:dyDescent="0.25">
      <c r="A128" s="111"/>
      <c r="B128" s="22"/>
      <c r="C128" s="23"/>
      <c r="D128" s="24"/>
      <c r="E128" s="102"/>
      <c r="F128" s="45"/>
      <c r="G128" s="38"/>
      <c r="H128" s="38"/>
      <c r="I128" s="38"/>
      <c r="J128" s="38"/>
      <c r="K128" s="38"/>
      <c r="L128" s="38"/>
      <c r="M128" s="38"/>
      <c r="N128" s="38"/>
      <c r="O128" s="38"/>
      <c r="P128" s="38"/>
      <c r="Q128" s="38"/>
      <c r="R128" s="38"/>
      <c r="S128" s="38"/>
      <c r="T128" s="38"/>
      <c r="U128" s="38"/>
      <c r="V128" s="38"/>
      <c r="W128" s="38"/>
      <c r="X128" s="38"/>
      <c r="Y128" s="40"/>
      <c r="Z128" s="108"/>
      <c r="AA128" s="59"/>
      <c r="AB128" s="105"/>
      <c r="AC128" s="65"/>
      <c r="AD128" s="168"/>
      <c r="AR128" s="20"/>
      <c r="AS128" s="1">
        <f>IF(C128="M",2)+IF(C128="Z",1)</f>
        <v>0</v>
      </c>
      <c r="AT128" s="21" t="s">
        <v>57</v>
      </c>
    </row>
    <row r="129" spans="1:46" ht="24.95" hidden="1" customHeight="1" thickBot="1" x14ac:dyDescent="0.25">
      <c r="A129" s="109" t="s">
        <v>149</v>
      </c>
      <c r="B129" s="11"/>
      <c r="C129" s="12"/>
      <c r="D129" s="13"/>
      <c r="E129" s="100" t="str">
        <f>IF(D129&gt;89,CONCATENATE(C129,"V"),CONCATENATE(C129," "))</f>
        <v xml:space="preserve"> </v>
      </c>
      <c r="F129" s="14"/>
      <c r="G129" s="15"/>
      <c r="H129" s="15"/>
      <c r="I129" s="15"/>
      <c r="J129" s="15"/>
      <c r="K129" s="15"/>
      <c r="L129" s="15"/>
      <c r="M129" s="15"/>
      <c r="N129" s="15"/>
      <c r="O129" s="15"/>
      <c r="P129" s="15"/>
      <c r="Q129" s="15"/>
      <c r="R129" s="15"/>
      <c r="S129" s="15"/>
      <c r="T129" s="15"/>
      <c r="U129" s="15"/>
      <c r="V129" s="15"/>
      <c r="W129" s="15"/>
      <c r="X129" s="15"/>
      <c r="Y129" s="16"/>
      <c r="Z129" s="106">
        <f>COUNTIFS(F130:Y131,"&gt;1")</f>
        <v>0</v>
      </c>
      <c r="AA129" s="57">
        <f>SUM(F130:Y131)</f>
        <v>0</v>
      </c>
      <c r="AB129" s="103">
        <v>1</v>
      </c>
      <c r="AC129" s="63" t="str">
        <f>IF(AB129&gt;AT130,"DNF",AK130)</f>
        <v>DNF</v>
      </c>
      <c r="AD129" s="168" t="str">
        <f>IF(AC129="DNF","DNF",RANK(AA129,AA$6:AA$155))</f>
        <v>DNF</v>
      </c>
      <c r="AR129" s="20"/>
      <c r="AS129" s="1">
        <f>AS130+AS131</f>
        <v>0</v>
      </c>
      <c r="AT129" s="21" t="s">
        <v>57</v>
      </c>
    </row>
    <row r="130" spans="1:46" ht="24.95" hidden="1" customHeight="1" thickBot="1" x14ac:dyDescent="0.25">
      <c r="A130" s="110"/>
      <c r="B130" s="17"/>
      <c r="C130" s="18"/>
      <c r="D130" s="19"/>
      <c r="E130" s="101"/>
      <c r="F130" s="44" t="b">
        <f>IF(F129&gt;0,F5)</f>
        <v>0</v>
      </c>
      <c r="G130" s="37" t="b">
        <f t="shared" ref="G130:Y130" si="84">IF(G129&gt;0,G5)</f>
        <v>0</v>
      </c>
      <c r="H130" s="37" t="b">
        <f t="shared" si="84"/>
        <v>0</v>
      </c>
      <c r="I130" s="37" t="b">
        <f t="shared" si="84"/>
        <v>0</v>
      </c>
      <c r="J130" s="37" t="b">
        <f t="shared" si="84"/>
        <v>0</v>
      </c>
      <c r="K130" s="37" t="b">
        <f t="shared" si="84"/>
        <v>0</v>
      </c>
      <c r="L130" s="37" t="b">
        <f t="shared" si="84"/>
        <v>0</v>
      </c>
      <c r="M130" s="37" t="b">
        <f t="shared" si="84"/>
        <v>0</v>
      </c>
      <c r="N130" s="37" t="b">
        <f t="shared" si="84"/>
        <v>0</v>
      </c>
      <c r="O130" s="37" t="b">
        <f t="shared" si="84"/>
        <v>0</v>
      </c>
      <c r="P130" s="37" t="b">
        <f t="shared" si="84"/>
        <v>0</v>
      </c>
      <c r="Q130" s="37" t="b">
        <f t="shared" si="84"/>
        <v>0</v>
      </c>
      <c r="R130" s="37" t="b">
        <f t="shared" si="84"/>
        <v>0</v>
      </c>
      <c r="S130" s="37" t="b">
        <f t="shared" si="84"/>
        <v>0</v>
      </c>
      <c r="T130" s="37" t="b">
        <f t="shared" si="84"/>
        <v>0</v>
      </c>
      <c r="U130" s="37" t="b">
        <f t="shared" si="84"/>
        <v>0</v>
      </c>
      <c r="V130" s="37" t="b">
        <f t="shared" si="84"/>
        <v>0</v>
      </c>
      <c r="W130" s="37" t="b">
        <f t="shared" si="84"/>
        <v>0</v>
      </c>
      <c r="X130" s="37" t="b">
        <f t="shared" si="84"/>
        <v>0</v>
      </c>
      <c r="Y130" s="39" t="b">
        <f t="shared" si="84"/>
        <v>0</v>
      </c>
      <c r="Z130" s="107"/>
      <c r="AA130" s="58"/>
      <c r="AB130" s="104"/>
      <c r="AC130" s="64"/>
      <c r="AD130" s="168"/>
      <c r="AE130" s="1">
        <f>IF(E129="M ",AA129,0)</f>
        <v>0</v>
      </c>
      <c r="AF130" s="1">
        <f>IF(E129="MV",AA129,0)</f>
        <v>0</v>
      </c>
      <c r="AG130" s="1">
        <f>IF(E129="Z ",AA129,0)</f>
        <v>0</v>
      </c>
      <c r="AH130" s="1">
        <f>IF(E129="ZV",AA129,0)</f>
        <v>0</v>
      </c>
      <c r="AI130" s="1">
        <f>IF(E129="S ",AA129,0)</f>
        <v>0</v>
      </c>
      <c r="AJ130" s="1">
        <f>IF(E129="SV",AA129,0)</f>
        <v>0</v>
      </c>
      <c r="AK130" s="1" t="str">
        <f>IF(AB129&gt;0,AR130,"DNF")</f>
        <v>DNF</v>
      </c>
      <c r="AL130" s="1">
        <f t="shared" ref="AL130:AQ130" si="85">RANK(AE130,AE$7:AE$154)</f>
        <v>3</v>
      </c>
      <c r="AM130" s="1">
        <f t="shared" si="85"/>
        <v>2</v>
      </c>
      <c r="AN130" s="1">
        <f t="shared" si="85"/>
        <v>4</v>
      </c>
      <c r="AO130" s="1">
        <f t="shared" si="85"/>
        <v>1</v>
      </c>
      <c r="AP130" s="1">
        <f t="shared" si="85"/>
        <v>3</v>
      </c>
      <c r="AQ130" s="1">
        <f t="shared" si="85"/>
        <v>2</v>
      </c>
      <c r="AR130" s="20" t="str">
        <f>IF(Z129&gt;0,IF(E129="M ",AL130)+IF(E129="MV",AM130)+IF(E129="Z ",AN130)+IF(E129="ZV",AO130)+IF(E129="S ",AP130)+IF(E129="SV",AQ130),"DNF")</f>
        <v>DNF</v>
      </c>
      <c r="AS130" s="1">
        <f>IF(C130="M",2)+IF(C130="Z",1)</f>
        <v>0</v>
      </c>
      <c r="AT130" s="21" t="s">
        <v>57</v>
      </c>
    </row>
    <row r="131" spans="1:46" ht="24.95" hidden="1" customHeight="1" thickBot="1" x14ac:dyDescent="0.25">
      <c r="A131" s="111"/>
      <c r="B131" s="22"/>
      <c r="C131" s="23"/>
      <c r="D131" s="24"/>
      <c r="E131" s="102"/>
      <c r="F131" s="45"/>
      <c r="G131" s="38"/>
      <c r="H131" s="38"/>
      <c r="I131" s="38"/>
      <c r="J131" s="38"/>
      <c r="K131" s="38"/>
      <c r="L131" s="38"/>
      <c r="M131" s="38"/>
      <c r="N131" s="38"/>
      <c r="O131" s="38"/>
      <c r="P131" s="38"/>
      <c r="Q131" s="38"/>
      <c r="R131" s="38"/>
      <c r="S131" s="38"/>
      <c r="T131" s="38"/>
      <c r="U131" s="38"/>
      <c r="V131" s="38"/>
      <c r="W131" s="38"/>
      <c r="X131" s="38"/>
      <c r="Y131" s="40"/>
      <c r="Z131" s="108"/>
      <c r="AA131" s="59"/>
      <c r="AB131" s="105"/>
      <c r="AC131" s="65"/>
      <c r="AD131" s="168"/>
      <c r="AR131" s="20"/>
      <c r="AS131" s="1">
        <f>IF(C131="M",2)+IF(C131="Z",1)</f>
        <v>0</v>
      </c>
      <c r="AT131" s="21" t="s">
        <v>57</v>
      </c>
    </row>
    <row r="132" spans="1:46" ht="24.95" hidden="1" customHeight="1" thickBot="1" x14ac:dyDescent="0.25">
      <c r="A132" s="109" t="s">
        <v>150</v>
      </c>
      <c r="B132" s="11"/>
      <c r="C132" s="12"/>
      <c r="D132" s="13"/>
      <c r="E132" s="100" t="str">
        <f>IF(D132&gt;89,CONCATENATE(C132,"V"),CONCATENATE(C132," "))</f>
        <v xml:space="preserve"> </v>
      </c>
      <c r="F132" s="14"/>
      <c r="G132" s="15"/>
      <c r="H132" s="15"/>
      <c r="I132" s="15"/>
      <c r="J132" s="15"/>
      <c r="K132" s="15"/>
      <c r="L132" s="15"/>
      <c r="M132" s="15"/>
      <c r="N132" s="15"/>
      <c r="O132" s="15"/>
      <c r="P132" s="15"/>
      <c r="Q132" s="15"/>
      <c r="R132" s="15"/>
      <c r="S132" s="15"/>
      <c r="T132" s="15"/>
      <c r="U132" s="15"/>
      <c r="V132" s="15"/>
      <c r="W132" s="15"/>
      <c r="X132" s="15"/>
      <c r="Y132" s="16"/>
      <c r="Z132" s="106">
        <f>COUNTIFS(F133:Y134,"&gt;1")</f>
        <v>0</v>
      </c>
      <c r="AA132" s="57">
        <f>SUM(F133:Y134)</f>
        <v>0</v>
      </c>
      <c r="AB132" s="103">
        <v>1</v>
      </c>
      <c r="AC132" s="63" t="str">
        <f>IF(AB132&gt;AT133,"DNF",AK133)</f>
        <v>DNF</v>
      </c>
      <c r="AD132" s="168" t="str">
        <f>IF(AC132="DNF","DNF",RANK(AA132,AA$6:AA$155))</f>
        <v>DNF</v>
      </c>
      <c r="AR132" s="20"/>
      <c r="AS132" s="1">
        <f>AS133+AS134</f>
        <v>0</v>
      </c>
      <c r="AT132" s="21" t="s">
        <v>57</v>
      </c>
    </row>
    <row r="133" spans="1:46" ht="24.95" hidden="1" customHeight="1" thickBot="1" x14ac:dyDescent="0.25">
      <c r="A133" s="110"/>
      <c r="B133" s="17"/>
      <c r="C133" s="18"/>
      <c r="D133" s="19"/>
      <c r="E133" s="101"/>
      <c r="F133" s="44" t="b">
        <f>IF(F132&gt;0,F5)</f>
        <v>0</v>
      </c>
      <c r="G133" s="37" t="b">
        <f t="shared" ref="G133:Y133" si="86">IF(G132&gt;0,G5)</f>
        <v>0</v>
      </c>
      <c r="H133" s="37" t="b">
        <f t="shared" si="86"/>
        <v>0</v>
      </c>
      <c r="I133" s="37" t="b">
        <f t="shared" si="86"/>
        <v>0</v>
      </c>
      <c r="J133" s="37" t="b">
        <f t="shared" si="86"/>
        <v>0</v>
      </c>
      <c r="K133" s="37" t="b">
        <f t="shared" si="86"/>
        <v>0</v>
      </c>
      <c r="L133" s="37" t="b">
        <f t="shared" si="86"/>
        <v>0</v>
      </c>
      <c r="M133" s="37" t="b">
        <f t="shared" si="86"/>
        <v>0</v>
      </c>
      <c r="N133" s="37" t="b">
        <f t="shared" si="86"/>
        <v>0</v>
      </c>
      <c r="O133" s="37" t="b">
        <f t="shared" si="86"/>
        <v>0</v>
      </c>
      <c r="P133" s="37" t="b">
        <f t="shared" si="86"/>
        <v>0</v>
      </c>
      <c r="Q133" s="37" t="b">
        <f t="shared" si="86"/>
        <v>0</v>
      </c>
      <c r="R133" s="37" t="b">
        <f t="shared" si="86"/>
        <v>0</v>
      </c>
      <c r="S133" s="37" t="b">
        <f t="shared" si="86"/>
        <v>0</v>
      </c>
      <c r="T133" s="37" t="b">
        <f t="shared" si="86"/>
        <v>0</v>
      </c>
      <c r="U133" s="37" t="b">
        <f t="shared" si="86"/>
        <v>0</v>
      </c>
      <c r="V133" s="37" t="b">
        <f t="shared" si="86"/>
        <v>0</v>
      </c>
      <c r="W133" s="37" t="b">
        <f t="shared" si="86"/>
        <v>0</v>
      </c>
      <c r="X133" s="37" t="b">
        <f t="shared" si="86"/>
        <v>0</v>
      </c>
      <c r="Y133" s="39" t="b">
        <f t="shared" si="86"/>
        <v>0</v>
      </c>
      <c r="Z133" s="107"/>
      <c r="AA133" s="58"/>
      <c r="AB133" s="104"/>
      <c r="AC133" s="64"/>
      <c r="AD133" s="168"/>
      <c r="AE133" s="1">
        <f>IF(E132="M ",AA132,0)</f>
        <v>0</v>
      </c>
      <c r="AF133" s="1">
        <f>IF(E132="MV",AA132,0)</f>
        <v>0</v>
      </c>
      <c r="AG133" s="1">
        <f>IF(E132="Z ",AA132,0)</f>
        <v>0</v>
      </c>
      <c r="AH133" s="1">
        <f>IF(E132="ZV",AA132,0)</f>
        <v>0</v>
      </c>
      <c r="AI133" s="1">
        <f>IF(E132="S ",AA132,0)</f>
        <v>0</v>
      </c>
      <c r="AJ133" s="1">
        <f>IF(E132="SV",AA132,0)</f>
        <v>0</v>
      </c>
      <c r="AK133" s="1" t="str">
        <f>IF(AB132&gt;0,AR133,"DNF")</f>
        <v>DNF</v>
      </c>
      <c r="AL133" s="1">
        <f t="shared" ref="AL133:AQ133" si="87">RANK(AE133,AE$7:AE$154)</f>
        <v>3</v>
      </c>
      <c r="AM133" s="1">
        <f t="shared" si="87"/>
        <v>2</v>
      </c>
      <c r="AN133" s="1">
        <f t="shared" si="87"/>
        <v>4</v>
      </c>
      <c r="AO133" s="1">
        <f t="shared" si="87"/>
        <v>1</v>
      </c>
      <c r="AP133" s="1">
        <f t="shared" si="87"/>
        <v>3</v>
      </c>
      <c r="AQ133" s="1">
        <f t="shared" si="87"/>
        <v>2</v>
      </c>
      <c r="AR133" s="20" t="str">
        <f>IF(Z132&gt;0,IF(E132="M ",AL133)+IF(E132="MV",AM133)+IF(E132="Z ",AN133)+IF(E132="ZV",AO133)+IF(E132="S ",AP133)+IF(E132="SV",AQ133),"DNF")</f>
        <v>DNF</v>
      </c>
      <c r="AS133" s="1">
        <f>IF(C133="M",2)+IF(C133="Z",1)</f>
        <v>0</v>
      </c>
      <c r="AT133" s="21" t="s">
        <v>57</v>
      </c>
    </row>
    <row r="134" spans="1:46" ht="24.95" hidden="1" customHeight="1" thickBot="1" x14ac:dyDescent="0.25">
      <c r="A134" s="111"/>
      <c r="B134" s="22"/>
      <c r="C134" s="23"/>
      <c r="D134" s="24"/>
      <c r="E134" s="102"/>
      <c r="F134" s="45"/>
      <c r="G134" s="38"/>
      <c r="H134" s="38"/>
      <c r="I134" s="38"/>
      <c r="J134" s="38"/>
      <c r="K134" s="38"/>
      <c r="L134" s="38"/>
      <c r="M134" s="38"/>
      <c r="N134" s="38"/>
      <c r="O134" s="38"/>
      <c r="P134" s="38"/>
      <c r="Q134" s="38"/>
      <c r="R134" s="38"/>
      <c r="S134" s="38"/>
      <c r="T134" s="38"/>
      <c r="U134" s="38"/>
      <c r="V134" s="38"/>
      <c r="W134" s="38"/>
      <c r="X134" s="38"/>
      <c r="Y134" s="40"/>
      <c r="Z134" s="108"/>
      <c r="AA134" s="59"/>
      <c r="AB134" s="105"/>
      <c r="AC134" s="65"/>
      <c r="AD134" s="168"/>
      <c r="AR134" s="20"/>
      <c r="AS134" s="1">
        <f>IF(C134="M",2)+IF(C134="Z",1)</f>
        <v>0</v>
      </c>
      <c r="AT134" s="21" t="s">
        <v>57</v>
      </c>
    </row>
    <row r="135" spans="1:46" ht="24.95" hidden="1" customHeight="1" thickBot="1" x14ac:dyDescent="0.25">
      <c r="A135" s="109" t="s">
        <v>151</v>
      </c>
      <c r="B135" s="11"/>
      <c r="C135" s="12"/>
      <c r="D135" s="13"/>
      <c r="E135" s="100" t="str">
        <f>IF(D135&gt;89,CONCATENATE(C135,"V"),CONCATENATE(C135," "))</f>
        <v xml:space="preserve"> </v>
      </c>
      <c r="F135" s="14"/>
      <c r="G135" s="15"/>
      <c r="H135" s="15"/>
      <c r="I135" s="15"/>
      <c r="J135" s="15"/>
      <c r="K135" s="15"/>
      <c r="L135" s="15"/>
      <c r="M135" s="15"/>
      <c r="N135" s="15"/>
      <c r="O135" s="15"/>
      <c r="P135" s="15"/>
      <c r="Q135" s="15"/>
      <c r="R135" s="15"/>
      <c r="S135" s="15"/>
      <c r="T135" s="15"/>
      <c r="U135" s="15"/>
      <c r="V135" s="15"/>
      <c r="W135" s="15"/>
      <c r="X135" s="15"/>
      <c r="Y135" s="16"/>
      <c r="Z135" s="106">
        <f>COUNTIFS(F136:Y137,"&gt;1")</f>
        <v>0</v>
      </c>
      <c r="AA135" s="57">
        <f>SUM(F136:Y137)</f>
        <v>0</v>
      </c>
      <c r="AB135" s="103">
        <v>1</v>
      </c>
      <c r="AC135" s="63" t="str">
        <f>IF(AB135&gt;AT136,"DNF",AK136)</f>
        <v>DNF</v>
      </c>
      <c r="AD135" s="168" t="str">
        <f>IF(AC135="DNF","DNF",RANK(AA135,AA$6:AA$155))</f>
        <v>DNF</v>
      </c>
      <c r="AR135" s="20"/>
      <c r="AS135" s="1">
        <f>AS136+AS137</f>
        <v>0</v>
      </c>
      <c r="AT135" s="21" t="s">
        <v>57</v>
      </c>
    </row>
    <row r="136" spans="1:46" ht="24.95" hidden="1" customHeight="1" thickBot="1" x14ac:dyDescent="0.25">
      <c r="A136" s="110"/>
      <c r="B136" s="17"/>
      <c r="C136" s="18"/>
      <c r="D136" s="19"/>
      <c r="E136" s="101"/>
      <c r="F136" s="44" t="b">
        <f>IF(F135&gt;0,F5)</f>
        <v>0</v>
      </c>
      <c r="G136" s="37" t="b">
        <f t="shared" ref="G136:Y136" si="88">IF(G135&gt;0,G5)</f>
        <v>0</v>
      </c>
      <c r="H136" s="37" t="b">
        <f t="shared" si="88"/>
        <v>0</v>
      </c>
      <c r="I136" s="37" t="b">
        <f t="shared" si="88"/>
        <v>0</v>
      </c>
      <c r="J136" s="37" t="b">
        <f t="shared" si="88"/>
        <v>0</v>
      </c>
      <c r="K136" s="37" t="b">
        <f t="shared" si="88"/>
        <v>0</v>
      </c>
      <c r="L136" s="37" t="b">
        <f t="shared" si="88"/>
        <v>0</v>
      </c>
      <c r="M136" s="37" t="b">
        <f t="shared" si="88"/>
        <v>0</v>
      </c>
      <c r="N136" s="37" t="b">
        <f t="shared" si="88"/>
        <v>0</v>
      </c>
      <c r="O136" s="37" t="b">
        <f t="shared" si="88"/>
        <v>0</v>
      </c>
      <c r="P136" s="37" t="b">
        <f t="shared" si="88"/>
        <v>0</v>
      </c>
      <c r="Q136" s="37" t="b">
        <f t="shared" si="88"/>
        <v>0</v>
      </c>
      <c r="R136" s="37" t="b">
        <f t="shared" si="88"/>
        <v>0</v>
      </c>
      <c r="S136" s="37" t="b">
        <f t="shared" si="88"/>
        <v>0</v>
      </c>
      <c r="T136" s="37" t="b">
        <f t="shared" si="88"/>
        <v>0</v>
      </c>
      <c r="U136" s="37" t="b">
        <f t="shared" si="88"/>
        <v>0</v>
      </c>
      <c r="V136" s="37" t="b">
        <f t="shared" si="88"/>
        <v>0</v>
      </c>
      <c r="W136" s="37" t="b">
        <f t="shared" si="88"/>
        <v>0</v>
      </c>
      <c r="X136" s="37" t="b">
        <f t="shared" si="88"/>
        <v>0</v>
      </c>
      <c r="Y136" s="39" t="b">
        <f t="shared" si="88"/>
        <v>0</v>
      </c>
      <c r="Z136" s="107"/>
      <c r="AA136" s="58"/>
      <c r="AB136" s="104"/>
      <c r="AC136" s="64"/>
      <c r="AD136" s="168"/>
      <c r="AE136" s="1">
        <f>IF(E135="M ",AA135,0)</f>
        <v>0</v>
      </c>
      <c r="AF136" s="1">
        <f>IF(E135="MV",AA135,0)</f>
        <v>0</v>
      </c>
      <c r="AG136" s="1">
        <f>IF(E135="Z ",AA135,0)</f>
        <v>0</v>
      </c>
      <c r="AH136" s="1">
        <f>IF(E135="ZV",AA135,0)</f>
        <v>0</v>
      </c>
      <c r="AI136" s="1">
        <f>IF(E135="S ",AA135,0)</f>
        <v>0</v>
      </c>
      <c r="AJ136" s="1">
        <f>IF(E135="SV",AA135,0)</f>
        <v>0</v>
      </c>
      <c r="AK136" s="1" t="str">
        <f>IF(AB135&gt;0,AR136,"DNF")</f>
        <v>DNF</v>
      </c>
      <c r="AL136" s="1">
        <f t="shared" ref="AL136:AQ136" si="89">RANK(AE136,AE$7:AE$154)</f>
        <v>3</v>
      </c>
      <c r="AM136" s="1">
        <f t="shared" si="89"/>
        <v>2</v>
      </c>
      <c r="AN136" s="1">
        <f t="shared" si="89"/>
        <v>4</v>
      </c>
      <c r="AO136" s="1">
        <f t="shared" si="89"/>
        <v>1</v>
      </c>
      <c r="AP136" s="1">
        <f t="shared" si="89"/>
        <v>3</v>
      </c>
      <c r="AQ136" s="1">
        <f t="shared" si="89"/>
        <v>2</v>
      </c>
      <c r="AR136" s="20" t="str">
        <f>IF(Z135&gt;0,IF(E135="M ",AL136)+IF(E135="MV",AM136)+IF(E135="Z ",AN136)+IF(E135="ZV",AO136)+IF(E135="S ",AP136)+IF(E135="SV",AQ136),"DNF")</f>
        <v>DNF</v>
      </c>
      <c r="AS136" s="1">
        <f>IF(C136="M",2)+IF(C136="Z",1)</f>
        <v>0</v>
      </c>
      <c r="AT136" s="21" t="s">
        <v>57</v>
      </c>
    </row>
    <row r="137" spans="1:46" ht="24.95" hidden="1" customHeight="1" thickBot="1" x14ac:dyDescent="0.25">
      <c r="A137" s="111"/>
      <c r="B137" s="22"/>
      <c r="C137" s="23"/>
      <c r="D137" s="24"/>
      <c r="E137" s="102"/>
      <c r="F137" s="45"/>
      <c r="G137" s="38"/>
      <c r="H137" s="38"/>
      <c r="I137" s="38"/>
      <c r="J137" s="38"/>
      <c r="K137" s="38"/>
      <c r="L137" s="38"/>
      <c r="M137" s="38"/>
      <c r="N137" s="38"/>
      <c r="O137" s="38"/>
      <c r="P137" s="38"/>
      <c r="Q137" s="38"/>
      <c r="R137" s="38"/>
      <c r="S137" s="38"/>
      <c r="T137" s="38"/>
      <c r="U137" s="38"/>
      <c r="V137" s="38"/>
      <c r="W137" s="38"/>
      <c r="X137" s="38"/>
      <c r="Y137" s="40"/>
      <c r="Z137" s="108"/>
      <c r="AA137" s="59"/>
      <c r="AB137" s="105"/>
      <c r="AC137" s="65"/>
      <c r="AD137" s="168"/>
      <c r="AR137" s="20"/>
      <c r="AS137" s="1">
        <f>IF(C137="M",2)+IF(C137="Z",1)</f>
        <v>0</v>
      </c>
      <c r="AT137" s="21" t="s">
        <v>57</v>
      </c>
    </row>
    <row r="138" spans="1:46" ht="24.95" hidden="1" customHeight="1" thickBot="1" x14ac:dyDescent="0.25">
      <c r="A138" s="109" t="s">
        <v>152</v>
      </c>
      <c r="B138" s="11"/>
      <c r="C138" s="12"/>
      <c r="D138" s="13"/>
      <c r="E138" s="100" t="str">
        <f>IF(D138&gt;89,CONCATENATE(C138,"V"),CONCATENATE(C138," "))</f>
        <v xml:space="preserve"> </v>
      </c>
      <c r="F138" s="14"/>
      <c r="G138" s="15"/>
      <c r="H138" s="15"/>
      <c r="I138" s="15"/>
      <c r="J138" s="15"/>
      <c r="K138" s="15"/>
      <c r="L138" s="15"/>
      <c r="M138" s="15"/>
      <c r="N138" s="15"/>
      <c r="O138" s="15"/>
      <c r="P138" s="15"/>
      <c r="Q138" s="15"/>
      <c r="R138" s="15"/>
      <c r="S138" s="15"/>
      <c r="T138" s="15"/>
      <c r="U138" s="15"/>
      <c r="V138" s="15"/>
      <c r="W138" s="15"/>
      <c r="X138" s="15"/>
      <c r="Y138" s="16"/>
      <c r="Z138" s="106">
        <f>COUNTIFS(F139:Y140,"&gt;1")</f>
        <v>0</v>
      </c>
      <c r="AA138" s="57">
        <f>SUM(F139:Y140)</f>
        <v>0</v>
      </c>
      <c r="AB138" s="103">
        <v>1</v>
      </c>
      <c r="AC138" s="63" t="str">
        <f>IF(AB138&gt;AT139,"DNF",AK139)</f>
        <v>DNF</v>
      </c>
      <c r="AD138" s="168" t="str">
        <f>IF(AC138="DNF","DNF",RANK(AA138,AA$6:AA$155))</f>
        <v>DNF</v>
      </c>
      <c r="AR138" s="20"/>
      <c r="AS138" s="1">
        <f>AS139+AS140</f>
        <v>0</v>
      </c>
      <c r="AT138" s="21" t="s">
        <v>57</v>
      </c>
    </row>
    <row r="139" spans="1:46" ht="24.95" hidden="1" customHeight="1" thickBot="1" x14ac:dyDescent="0.25">
      <c r="A139" s="110"/>
      <c r="B139" s="17"/>
      <c r="C139" s="18"/>
      <c r="D139" s="19"/>
      <c r="E139" s="101"/>
      <c r="F139" s="44" t="b">
        <f>IF(F138&gt;0,F5)</f>
        <v>0</v>
      </c>
      <c r="G139" s="37" t="b">
        <f t="shared" ref="G139:Y139" si="90">IF(G138&gt;0,G5)</f>
        <v>0</v>
      </c>
      <c r="H139" s="37" t="b">
        <f t="shared" si="90"/>
        <v>0</v>
      </c>
      <c r="I139" s="37" t="b">
        <f t="shared" si="90"/>
        <v>0</v>
      </c>
      <c r="J139" s="37" t="b">
        <f t="shared" si="90"/>
        <v>0</v>
      </c>
      <c r="K139" s="37" t="b">
        <f t="shared" si="90"/>
        <v>0</v>
      </c>
      <c r="L139" s="37" t="b">
        <f t="shared" si="90"/>
        <v>0</v>
      </c>
      <c r="M139" s="37" t="b">
        <f t="shared" si="90"/>
        <v>0</v>
      </c>
      <c r="N139" s="37" t="b">
        <f t="shared" si="90"/>
        <v>0</v>
      </c>
      <c r="O139" s="37" t="b">
        <f t="shared" si="90"/>
        <v>0</v>
      </c>
      <c r="P139" s="37" t="b">
        <f t="shared" si="90"/>
        <v>0</v>
      </c>
      <c r="Q139" s="37" t="b">
        <f t="shared" si="90"/>
        <v>0</v>
      </c>
      <c r="R139" s="37" t="b">
        <f t="shared" si="90"/>
        <v>0</v>
      </c>
      <c r="S139" s="37" t="b">
        <f t="shared" si="90"/>
        <v>0</v>
      </c>
      <c r="T139" s="37" t="b">
        <f t="shared" si="90"/>
        <v>0</v>
      </c>
      <c r="U139" s="37" t="b">
        <f t="shared" si="90"/>
        <v>0</v>
      </c>
      <c r="V139" s="37" t="b">
        <f t="shared" si="90"/>
        <v>0</v>
      </c>
      <c r="W139" s="37" t="b">
        <f t="shared" si="90"/>
        <v>0</v>
      </c>
      <c r="X139" s="37" t="b">
        <f t="shared" si="90"/>
        <v>0</v>
      </c>
      <c r="Y139" s="39" t="b">
        <f t="shared" si="90"/>
        <v>0</v>
      </c>
      <c r="Z139" s="107"/>
      <c r="AA139" s="58"/>
      <c r="AB139" s="104"/>
      <c r="AC139" s="64"/>
      <c r="AD139" s="168"/>
      <c r="AE139" s="1">
        <f>IF(E138="M ",AA138,0)</f>
        <v>0</v>
      </c>
      <c r="AF139" s="1">
        <f>IF(E138="MV",AA138,0)</f>
        <v>0</v>
      </c>
      <c r="AG139" s="1">
        <f>IF(E138="Z ",AA138,0)</f>
        <v>0</v>
      </c>
      <c r="AH139" s="1">
        <f>IF(E138="ZV",AA138,0)</f>
        <v>0</v>
      </c>
      <c r="AI139" s="1">
        <f>IF(E138="S ",AA138,0)</f>
        <v>0</v>
      </c>
      <c r="AJ139" s="1">
        <f>IF(E138="SV",AA138,0)</f>
        <v>0</v>
      </c>
      <c r="AK139" s="1" t="str">
        <f>IF(AB138&gt;0,AR139,"DNF")</f>
        <v>DNF</v>
      </c>
      <c r="AL139" s="1">
        <f t="shared" ref="AL139:AQ139" si="91">RANK(AE139,AE$7:AE$154)</f>
        <v>3</v>
      </c>
      <c r="AM139" s="1">
        <f t="shared" si="91"/>
        <v>2</v>
      </c>
      <c r="AN139" s="1">
        <f t="shared" si="91"/>
        <v>4</v>
      </c>
      <c r="AO139" s="1">
        <f t="shared" si="91"/>
        <v>1</v>
      </c>
      <c r="AP139" s="1">
        <f t="shared" si="91"/>
        <v>3</v>
      </c>
      <c r="AQ139" s="1">
        <f t="shared" si="91"/>
        <v>2</v>
      </c>
      <c r="AR139" s="20" t="str">
        <f>IF(Z138&gt;0,IF(E138="M ",AL139)+IF(E138="MV",AM139)+IF(E138="Z ",AN139)+IF(E138="ZV",AO139)+IF(E138="S ",AP139)+IF(E138="SV",AQ139),"DNF")</f>
        <v>DNF</v>
      </c>
      <c r="AS139" s="1">
        <f>IF(C139="M",2)+IF(C139="Z",1)</f>
        <v>0</v>
      </c>
      <c r="AT139" s="21" t="s">
        <v>57</v>
      </c>
    </row>
    <row r="140" spans="1:46" ht="24.95" hidden="1" customHeight="1" thickBot="1" x14ac:dyDescent="0.25">
      <c r="A140" s="111"/>
      <c r="B140" s="22"/>
      <c r="C140" s="23"/>
      <c r="D140" s="24"/>
      <c r="E140" s="102"/>
      <c r="F140" s="45"/>
      <c r="G140" s="38"/>
      <c r="H140" s="38"/>
      <c r="I140" s="38"/>
      <c r="J140" s="38"/>
      <c r="K140" s="38"/>
      <c r="L140" s="38"/>
      <c r="M140" s="38"/>
      <c r="N140" s="38"/>
      <c r="O140" s="38"/>
      <c r="P140" s="38"/>
      <c r="Q140" s="38"/>
      <c r="R140" s="38"/>
      <c r="S140" s="38"/>
      <c r="T140" s="38"/>
      <c r="U140" s="38"/>
      <c r="V140" s="38"/>
      <c r="W140" s="38"/>
      <c r="X140" s="38"/>
      <c r="Y140" s="40"/>
      <c r="Z140" s="108"/>
      <c r="AA140" s="59"/>
      <c r="AB140" s="105"/>
      <c r="AC140" s="65"/>
      <c r="AD140" s="168"/>
      <c r="AR140" s="20"/>
      <c r="AS140" s="1">
        <f>IF(C140="M",2)+IF(C140="Z",1)</f>
        <v>0</v>
      </c>
      <c r="AT140" s="21" t="s">
        <v>57</v>
      </c>
    </row>
    <row r="141" spans="1:46" ht="24.95" hidden="1" customHeight="1" thickBot="1" x14ac:dyDescent="0.25">
      <c r="A141" s="109" t="s">
        <v>153</v>
      </c>
      <c r="B141" s="11"/>
      <c r="C141" s="12"/>
      <c r="D141" s="13"/>
      <c r="E141" s="100" t="str">
        <f>IF(D141&gt;89,CONCATENATE(C141,"V"),CONCATENATE(C141," "))</f>
        <v xml:space="preserve"> </v>
      </c>
      <c r="F141" s="14"/>
      <c r="G141" s="15"/>
      <c r="H141" s="15"/>
      <c r="I141" s="15"/>
      <c r="J141" s="15"/>
      <c r="K141" s="15"/>
      <c r="L141" s="15"/>
      <c r="M141" s="15"/>
      <c r="N141" s="15"/>
      <c r="O141" s="15"/>
      <c r="P141" s="15"/>
      <c r="Q141" s="15"/>
      <c r="R141" s="15"/>
      <c r="S141" s="15"/>
      <c r="T141" s="15"/>
      <c r="U141" s="15"/>
      <c r="V141" s="15"/>
      <c r="W141" s="15"/>
      <c r="X141" s="15"/>
      <c r="Y141" s="16"/>
      <c r="Z141" s="106">
        <f>COUNTIFS(F142:Y143,"&gt;1")</f>
        <v>0</v>
      </c>
      <c r="AA141" s="57">
        <f>SUM(F142:Y143)</f>
        <v>0</v>
      </c>
      <c r="AB141" s="103">
        <v>1</v>
      </c>
      <c r="AC141" s="63" t="str">
        <f>IF(AB141&gt;AT142,"DNF",AK142)</f>
        <v>DNF</v>
      </c>
      <c r="AD141" s="168" t="str">
        <f>IF(AC141="DNF","DNF",RANK(AA141,AA$6:AA$155))</f>
        <v>DNF</v>
      </c>
      <c r="AR141" s="20"/>
      <c r="AS141" s="1">
        <f>AS142+AS143</f>
        <v>0</v>
      </c>
      <c r="AT141" s="21" t="s">
        <v>57</v>
      </c>
    </row>
    <row r="142" spans="1:46" ht="24.95" hidden="1" customHeight="1" thickBot="1" x14ac:dyDescent="0.25">
      <c r="A142" s="110"/>
      <c r="B142" s="17"/>
      <c r="C142" s="18"/>
      <c r="D142" s="19"/>
      <c r="E142" s="101"/>
      <c r="F142" s="44" t="b">
        <f>IF(F141&gt;0,F5)</f>
        <v>0</v>
      </c>
      <c r="G142" s="37" t="b">
        <f t="shared" ref="G142:Y142" si="92">IF(G141&gt;0,G5)</f>
        <v>0</v>
      </c>
      <c r="H142" s="37" t="b">
        <f t="shared" si="92"/>
        <v>0</v>
      </c>
      <c r="I142" s="37" t="b">
        <f t="shared" si="92"/>
        <v>0</v>
      </c>
      <c r="J142" s="37" t="b">
        <f t="shared" si="92"/>
        <v>0</v>
      </c>
      <c r="K142" s="37" t="b">
        <f t="shared" si="92"/>
        <v>0</v>
      </c>
      <c r="L142" s="37" t="b">
        <f t="shared" si="92"/>
        <v>0</v>
      </c>
      <c r="M142" s="37" t="b">
        <f t="shared" si="92"/>
        <v>0</v>
      </c>
      <c r="N142" s="37" t="b">
        <f t="shared" si="92"/>
        <v>0</v>
      </c>
      <c r="O142" s="37" t="b">
        <f t="shared" si="92"/>
        <v>0</v>
      </c>
      <c r="P142" s="37" t="b">
        <f t="shared" si="92"/>
        <v>0</v>
      </c>
      <c r="Q142" s="37" t="b">
        <f t="shared" si="92"/>
        <v>0</v>
      </c>
      <c r="R142" s="37" t="b">
        <f t="shared" si="92"/>
        <v>0</v>
      </c>
      <c r="S142" s="37" t="b">
        <f t="shared" si="92"/>
        <v>0</v>
      </c>
      <c r="T142" s="37" t="b">
        <f t="shared" si="92"/>
        <v>0</v>
      </c>
      <c r="U142" s="37" t="b">
        <f t="shared" si="92"/>
        <v>0</v>
      </c>
      <c r="V142" s="37" t="b">
        <f t="shared" si="92"/>
        <v>0</v>
      </c>
      <c r="W142" s="37" t="b">
        <f t="shared" si="92"/>
        <v>0</v>
      </c>
      <c r="X142" s="37" t="b">
        <f t="shared" si="92"/>
        <v>0</v>
      </c>
      <c r="Y142" s="39" t="b">
        <f t="shared" si="92"/>
        <v>0</v>
      </c>
      <c r="Z142" s="107"/>
      <c r="AA142" s="58"/>
      <c r="AB142" s="104"/>
      <c r="AC142" s="64"/>
      <c r="AD142" s="168"/>
      <c r="AE142" s="1">
        <f>IF(E141="M ",AA141,0)</f>
        <v>0</v>
      </c>
      <c r="AF142" s="1">
        <f>IF(E141="MV",AA141,0)</f>
        <v>0</v>
      </c>
      <c r="AG142" s="1">
        <f>IF(E141="Z ",AA141,0)</f>
        <v>0</v>
      </c>
      <c r="AH142" s="1">
        <f>IF(E141="ZV",AA141,0)</f>
        <v>0</v>
      </c>
      <c r="AI142" s="1">
        <f>IF(E141="S ",AA141,0)</f>
        <v>0</v>
      </c>
      <c r="AJ142" s="1">
        <f>IF(E141="SV",AA141,0)</f>
        <v>0</v>
      </c>
      <c r="AK142" s="1" t="str">
        <f>IF(AB141&gt;0,AR142,"DNF")</f>
        <v>DNF</v>
      </c>
      <c r="AL142" s="1">
        <f t="shared" ref="AL142:AQ142" si="93">RANK(AE142,AE$7:AE$154)</f>
        <v>3</v>
      </c>
      <c r="AM142" s="1">
        <f t="shared" si="93"/>
        <v>2</v>
      </c>
      <c r="AN142" s="1">
        <f t="shared" si="93"/>
        <v>4</v>
      </c>
      <c r="AO142" s="1">
        <f t="shared" si="93"/>
        <v>1</v>
      </c>
      <c r="AP142" s="1">
        <f t="shared" si="93"/>
        <v>3</v>
      </c>
      <c r="AQ142" s="1">
        <f t="shared" si="93"/>
        <v>2</v>
      </c>
      <c r="AR142" s="20" t="str">
        <f>IF(Z141&gt;0,IF(E141="M ",AL142)+IF(E141="MV",AM142)+IF(E141="Z ",AN142)+IF(E141="ZV",AO142)+IF(E141="S ",AP142)+IF(E141="SV",AQ142),"DNF")</f>
        <v>DNF</v>
      </c>
      <c r="AS142" s="1">
        <f>IF(C142="M",2)+IF(C142="Z",1)</f>
        <v>0</v>
      </c>
      <c r="AT142" s="21" t="s">
        <v>57</v>
      </c>
    </row>
    <row r="143" spans="1:46" ht="24.95" hidden="1" customHeight="1" thickBot="1" x14ac:dyDescent="0.25">
      <c r="A143" s="111"/>
      <c r="B143" s="22"/>
      <c r="C143" s="23"/>
      <c r="D143" s="24"/>
      <c r="E143" s="102"/>
      <c r="F143" s="45"/>
      <c r="G143" s="38"/>
      <c r="H143" s="38"/>
      <c r="I143" s="38"/>
      <c r="J143" s="38"/>
      <c r="K143" s="38"/>
      <c r="L143" s="38"/>
      <c r="M143" s="38"/>
      <c r="N143" s="38"/>
      <c r="O143" s="38"/>
      <c r="P143" s="38"/>
      <c r="Q143" s="38"/>
      <c r="R143" s="38"/>
      <c r="S143" s="38"/>
      <c r="T143" s="38"/>
      <c r="U143" s="38"/>
      <c r="V143" s="38"/>
      <c r="W143" s="38"/>
      <c r="X143" s="38"/>
      <c r="Y143" s="40"/>
      <c r="Z143" s="108"/>
      <c r="AA143" s="59"/>
      <c r="AB143" s="105"/>
      <c r="AC143" s="65"/>
      <c r="AD143" s="168"/>
      <c r="AR143" s="20"/>
      <c r="AS143" s="1">
        <f>IF(C143="M",2)+IF(C143="Z",1)</f>
        <v>0</v>
      </c>
      <c r="AT143" s="21" t="s">
        <v>57</v>
      </c>
    </row>
    <row r="144" spans="1:46" ht="24.95" hidden="1" customHeight="1" thickBot="1" x14ac:dyDescent="0.25">
      <c r="A144" s="109" t="s">
        <v>154</v>
      </c>
      <c r="B144" s="11"/>
      <c r="C144" s="12"/>
      <c r="D144" s="13"/>
      <c r="E144" s="100" t="str">
        <f>IF(D144&gt;89,CONCATENATE(C144,"V"),CONCATENATE(C144," "))</f>
        <v xml:space="preserve"> </v>
      </c>
      <c r="F144" s="14"/>
      <c r="G144" s="15"/>
      <c r="H144" s="15"/>
      <c r="I144" s="15"/>
      <c r="J144" s="15"/>
      <c r="K144" s="15"/>
      <c r="L144" s="15"/>
      <c r="M144" s="15"/>
      <c r="N144" s="15"/>
      <c r="O144" s="15"/>
      <c r="P144" s="15"/>
      <c r="Q144" s="15"/>
      <c r="R144" s="15"/>
      <c r="S144" s="15"/>
      <c r="T144" s="15"/>
      <c r="U144" s="15"/>
      <c r="V144" s="15"/>
      <c r="W144" s="15"/>
      <c r="X144" s="15"/>
      <c r="Y144" s="16"/>
      <c r="Z144" s="106">
        <f>COUNTIFS(F145:Y146,"&gt;1")</f>
        <v>0</v>
      </c>
      <c r="AA144" s="57">
        <f>SUM(F145:Y146)</f>
        <v>0</v>
      </c>
      <c r="AB144" s="103">
        <v>1</v>
      </c>
      <c r="AC144" s="63" t="str">
        <f>IF(AB144&gt;AT145,"DNF",AK145)</f>
        <v>DNF</v>
      </c>
      <c r="AD144" s="168" t="str">
        <f>IF(AC144="DNF","DNF",RANK(AA144,AA$6:AA$155))</f>
        <v>DNF</v>
      </c>
      <c r="AR144" s="20"/>
      <c r="AS144" s="1">
        <f>AS145+AS146</f>
        <v>0</v>
      </c>
      <c r="AT144" s="21" t="s">
        <v>57</v>
      </c>
    </row>
    <row r="145" spans="1:46" ht="24.95" hidden="1" customHeight="1" thickBot="1" x14ac:dyDescent="0.25">
      <c r="A145" s="110"/>
      <c r="B145" s="17"/>
      <c r="C145" s="18"/>
      <c r="D145" s="19"/>
      <c r="E145" s="101"/>
      <c r="F145" s="44" t="b">
        <f>IF(F144&gt;0,F5)</f>
        <v>0</v>
      </c>
      <c r="G145" s="37" t="b">
        <f t="shared" ref="G145:Y145" si="94">IF(G144&gt;0,G5)</f>
        <v>0</v>
      </c>
      <c r="H145" s="37" t="b">
        <f t="shared" si="94"/>
        <v>0</v>
      </c>
      <c r="I145" s="37" t="b">
        <f t="shared" si="94"/>
        <v>0</v>
      </c>
      <c r="J145" s="37" t="b">
        <f t="shared" si="94"/>
        <v>0</v>
      </c>
      <c r="K145" s="37" t="b">
        <f t="shared" si="94"/>
        <v>0</v>
      </c>
      <c r="L145" s="37" t="b">
        <f t="shared" si="94"/>
        <v>0</v>
      </c>
      <c r="M145" s="37" t="b">
        <f t="shared" si="94"/>
        <v>0</v>
      </c>
      <c r="N145" s="37" t="b">
        <f t="shared" si="94"/>
        <v>0</v>
      </c>
      <c r="O145" s="37" t="b">
        <f t="shared" si="94"/>
        <v>0</v>
      </c>
      <c r="P145" s="37" t="b">
        <f t="shared" si="94"/>
        <v>0</v>
      </c>
      <c r="Q145" s="37" t="b">
        <f t="shared" si="94"/>
        <v>0</v>
      </c>
      <c r="R145" s="37" t="b">
        <f t="shared" si="94"/>
        <v>0</v>
      </c>
      <c r="S145" s="37" t="b">
        <f t="shared" si="94"/>
        <v>0</v>
      </c>
      <c r="T145" s="37" t="b">
        <f t="shared" si="94"/>
        <v>0</v>
      </c>
      <c r="U145" s="37" t="b">
        <f t="shared" si="94"/>
        <v>0</v>
      </c>
      <c r="V145" s="37" t="b">
        <f t="shared" si="94"/>
        <v>0</v>
      </c>
      <c r="W145" s="37" t="b">
        <f t="shared" si="94"/>
        <v>0</v>
      </c>
      <c r="X145" s="37" t="b">
        <f t="shared" si="94"/>
        <v>0</v>
      </c>
      <c r="Y145" s="39" t="b">
        <f t="shared" si="94"/>
        <v>0</v>
      </c>
      <c r="Z145" s="107"/>
      <c r="AA145" s="58"/>
      <c r="AB145" s="104"/>
      <c r="AC145" s="64"/>
      <c r="AD145" s="168"/>
      <c r="AE145" s="1">
        <f>IF(E144="M ",AA144,0)</f>
        <v>0</v>
      </c>
      <c r="AF145" s="1">
        <f>IF(E144="MV",AA144,0)</f>
        <v>0</v>
      </c>
      <c r="AG145" s="1">
        <f>IF(E144="Z ",AA144,0)</f>
        <v>0</v>
      </c>
      <c r="AH145" s="1">
        <f>IF(E144="ZV",AA144,0)</f>
        <v>0</v>
      </c>
      <c r="AI145" s="1">
        <f>IF(E144="S ",AA144,0)</f>
        <v>0</v>
      </c>
      <c r="AJ145" s="1">
        <f>IF(E144="SV",AA144,0)</f>
        <v>0</v>
      </c>
      <c r="AK145" s="1" t="str">
        <f>IF(AB144&gt;0,AR145,"DNF")</f>
        <v>DNF</v>
      </c>
      <c r="AL145" s="1">
        <f t="shared" ref="AL145:AQ145" si="95">RANK(AE145,AE$7:AE$154)</f>
        <v>3</v>
      </c>
      <c r="AM145" s="1">
        <f t="shared" si="95"/>
        <v>2</v>
      </c>
      <c r="AN145" s="1">
        <f t="shared" si="95"/>
        <v>4</v>
      </c>
      <c r="AO145" s="1">
        <f t="shared" si="95"/>
        <v>1</v>
      </c>
      <c r="AP145" s="1">
        <f t="shared" si="95"/>
        <v>3</v>
      </c>
      <c r="AQ145" s="1">
        <f t="shared" si="95"/>
        <v>2</v>
      </c>
      <c r="AR145" s="20" t="str">
        <f>IF(Z144&gt;0,IF(E144="M ",AL145)+IF(E144="MV",AM145)+IF(E144="Z ",AN145)+IF(E144="ZV",AO145)+IF(E144="S ",AP145)+IF(E144="SV",AQ145),"DNF")</f>
        <v>DNF</v>
      </c>
      <c r="AS145" s="1">
        <f>IF(C145="M",2)+IF(C145="Z",1)</f>
        <v>0</v>
      </c>
      <c r="AT145" s="21" t="s">
        <v>57</v>
      </c>
    </row>
    <row r="146" spans="1:46" ht="24.95" hidden="1" customHeight="1" thickBot="1" x14ac:dyDescent="0.25">
      <c r="A146" s="111"/>
      <c r="B146" s="22"/>
      <c r="C146" s="23"/>
      <c r="D146" s="24"/>
      <c r="E146" s="102"/>
      <c r="F146" s="45"/>
      <c r="G146" s="38"/>
      <c r="H146" s="38"/>
      <c r="I146" s="38"/>
      <c r="J146" s="38"/>
      <c r="K146" s="38"/>
      <c r="L146" s="38"/>
      <c r="M146" s="38"/>
      <c r="N146" s="38"/>
      <c r="O146" s="38"/>
      <c r="P146" s="38"/>
      <c r="Q146" s="38"/>
      <c r="R146" s="38"/>
      <c r="S146" s="38"/>
      <c r="T146" s="38"/>
      <c r="U146" s="38"/>
      <c r="V146" s="38"/>
      <c r="W146" s="38"/>
      <c r="X146" s="38"/>
      <c r="Y146" s="40"/>
      <c r="Z146" s="108"/>
      <c r="AA146" s="59"/>
      <c r="AB146" s="105"/>
      <c r="AC146" s="65"/>
      <c r="AD146" s="168"/>
      <c r="AR146" s="20"/>
      <c r="AS146" s="1">
        <f>IF(C146="M",2)+IF(C146="Z",1)</f>
        <v>0</v>
      </c>
      <c r="AT146" s="21" t="s">
        <v>57</v>
      </c>
    </row>
    <row r="147" spans="1:46" ht="24.95" hidden="1" customHeight="1" thickBot="1" x14ac:dyDescent="0.25">
      <c r="A147" s="109" t="s">
        <v>155</v>
      </c>
      <c r="B147" s="11"/>
      <c r="C147" s="12"/>
      <c r="D147" s="13"/>
      <c r="E147" s="100" t="str">
        <f>IF(D147&gt;89,CONCATENATE(C147,"V"),CONCATENATE(C147," "))</f>
        <v xml:space="preserve"> </v>
      </c>
      <c r="F147" s="14"/>
      <c r="G147" s="15"/>
      <c r="H147" s="15"/>
      <c r="I147" s="15"/>
      <c r="J147" s="15"/>
      <c r="K147" s="15"/>
      <c r="L147" s="15"/>
      <c r="M147" s="15"/>
      <c r="N147" s="15"/>
      <c r="O147" s="15"/>
      <c r="P147" s="15"/>
      <c r="Q147" s="15"/>
      <c r="R147" s="15"/>
      <c r="S147" s="15"/>
      <c r="T147" s="15"/>
      <c r="U147" s="15"/>
      <c r="V147" s="15"/>
      <c r="W147" s="15"/>
      <c r="X147" s="15"/>
      <c r="Y147" s="16"/>
      <c r="Z147" s="106">
        <f>COUNTIFS(F148:Y149,"&gt;1")</f>
        <v>0</v>
      </c>
      <c r="AA147" s="57">
        <f>SUM(F148:Y149)</f>
        <v>0</v>
      </c>
      <c r="AB147" s="103">
        <v>1</v>
      </c>
      <c r="AC147" s="63" t="str">
        <f>IF(AB147&gt;AT148,"DNF",AK148)</f>
        <v>DNF</v>
      </c>
      <c r="AD147" s="168" t="str">
        <f>IF(AC147="DNF","DNF",RANK(AA147,AA$6:AA$155))</f>
        <v>DNF</v>
      </c>
      <c r="AR147" s="20"/>
      <c r="AS147" s="1">
        <f>AS148+AS149</f>
        <v>0</v>
      </c>
      <c r="AT147" s="21" t="s">
        <v>57</v>
      </c>
    </row>
    <row r="148" spans="1:46" ht="24.95" hidden="1" customHeight="1" thickBot="1" x14ac:dyDescent="0.25">
      <c r="A148" s="110"/>
      <c r="B148" s="17"/>
      <c r="C148" s="18"/>
      <c r="D148" s="19"/>
      <c r="E148" s="101"/>
      <c r="F148" s="44" t="b">
        <f>IF(F147&gt;0,F5)</f>
        <v>0</v>
      </c>
      <c r="G148" s="37" t="b">
        <f t="shared" ref="G148:Y148" si="96">IF(G147&gt;0,G5)</f>
        <v>0</v>
      </c>
      <c r="H148" s="37" t="b">
        <f t="shared" si="96"/>
        <v>0</v>
      </c>
      <c r="I148" s="37" t="b">
        <f t="shared" si="96"/>
        <v>0</v>
      </c>
      <c r="J148" s="37" t="b">
        <f t="shared" si="96"/>
        <v>0</v>
      </c>
      <c r="K148" s="37" t="b">
        <f t="shared" si="96"/>
        <v>0</v>
      </c>
      <c r="L148" s="37" t="b">
        <f t="shared" si="96"/>
        <v>0</v>
      </c>
      <c r="M148" s="37" t="b">
        <f t="shared" si="96"/>
        <v>0</v>
      </c>
      <c r="N148" s="37" t="b">
        <f t="shared" si="96"/>
        <v>0</v>
      </c>
      <c r="O148" s="37" t="b">
        <f t="shared" si="96"/>
        <v>0</v>
      </c>
      <c r="P148" s="37" t="b">
        <f t="shared" si="96"/>
        <v>0</v>
      </c>
      <c r="Q148" s="37" t="b">
        <f t="shared" si="96"/>
        <v>0</v>
      </c>
      <c r="R148" s="37" t="b">
        <f t="shared" si="96"/>
        <v>0</v>
      </c>
      <c r="S148" s="37" t="b">
        <f t="shared" si="96"/>
        <v>0</v>
      </c>
      <c r="T148" s="37" t="b">
        <f t="shared" si="96"/>
        <v>0</v>
      </c>
      <c r="U148" s="37" t="b">
        <f t="shared" si="96"/>
        <v>0</v>
      </c>
      <c r="V148" s="37" t="b">
        <f t="shared" si="96"/>
        <v>0</v>
      </c>
      <c r="W148" s="37" t="b">
        <f t="shared" si="96"/>
        <v>0</v>
      </c>
      <c r="X148" s="37" t="b">
        <f t="shared" si="96"/>
        <v>0</v>
      </c>
      <c r="Y148" s="39" t="b">
        <f t="shared" si="96"/>
        <v>0</v>
      </c>
      <c r="Z148" s="107"/>
      <c r="AA148" s="58"/>
      <c r="AB148" s="104"/>
      <c r="AC148" s="64"/>
      <c r="AD148" s="168"/>
      <c r="AE148" s="1">
        <f>IF(E147="M ",AA147,0)</f>
        <v>0</v>
      </c>
      <c r="AF148" s="1">
        <f>IF(E147="MV",AA147,0)</f>
        <v>0</v>
      </c>
      <c r="AG148" s="1">
        <f>IF(E147="Z ",AA147,0)</f>
        <v>0</v>
      </c>
      <c r="AH148" s="1">
        <f>IF(E147="ZV",AA147,0)</f>
        <v>0</v>
      </c>
      <c r="AI148" s="1">
        <f>IF(E147="S ",AA147,0)</f>
        <v>0</v>
      </c>
      <c r="AJ148" s="1">
        <f>IF(E147="SV",AA147,0)</f>
        <v>0</v>
      </c>
      <c r="AK148" s="1" t="str">
        <f>IF(AB147&gt;0,AR148,"DNF")</f>
        <v>DNF</v>
      </c>
      <c r="AL148" s="1">
        <f t="shared" ref="AL148:AQ148" si="97">RANK(AE148,AE$7:AE$154)</f>
        <v>3</v>
      </c>
      <c r="AM148" s="1">
        <f t="shared" si="97"/>
        <v>2</v>
      </c>
      <c r="AN148" s="1">
        <f t="shared" si="97"/>
        <v>4</v>
      </c>
      <c r="AO148" s="1">
        <f t="shared" si="97"/>
        <v>1</v>
      </c>
      <c r="AP148" s="1">
        <f t="shared" si="97"/>
        <v>3</v>
      </c>
      <c r="AQ148" s="1">
        <f t="shared" si="97"/>
        <v>2</v>
      </c>
      <c r="AR148" s="20" t="str">
        <f>IF(Z147&gt;0,IF(E147="M ",AL148)+IF(E147="MV",AM148)+IF(E147="Z ",AN148)+IF(E147="ZV",AO148)+IF(E147="S ",AP148)+IF(E147="SV",AQ148),"DNF")</f>
        <v>DNF</v>
      </c>
      <c r="AS148" s="1">
        <f>IF(C148="M",2)+IF(C148="Z",1)</f>
        <v>0</v>
      </c>
      <c r="AT148" s="21" t="s">
        <v>57</v>
      </c>
    </row>
    <row r="149" spans="1:46" ht="24.95" hidden="1" customHeight="1" thickBot="1" x14ac:dyDescent="0.25">
      <c r="A149" s="111"/>
      <c r="B149" s="22"/>
      <c r="C149" s="23"/>
      <c r="D149" s="24"/>
      <c r="E149" s="102"/>
      <c r="F149" s="45"/>
      <c r="G149" s="38"/>
      <c r="H149" s="38"/>
      <c r="I149" s="38"/>
      <c r="J149" s="38"/>
      <c r="K149" s="38"/>
      <c r="L149" s="38"/>
      <c r="M149" s="38"/>
      <c r="N149" s="38"/>
      <c r="O149" s="38"/>
      <c r="P149" s="38"/>
      <c r="Q149" s="38"/>
      <c r="R149" s="38"/>
      <c r="S149" s="38"/>
      <c r="T149" s="38"/>
      <c r="U149" s="38"/>
      <c r="V149" s="38"/>
      <c r="W149" s="38"/>
      <c r="X149" s="38"/>
      <c r="Y149" s="40"/>
      <c r="Z149" s="108"/>
      <c r="AA149" s="59"/>
      <c r="AB149" s="105"/>
      <c r="AC149" s="65"/>
      <c r="AD149" s="168"/>
      <c r="AR149" s="20"/>
      <c r="AS149" s="1">
        <f>IF(C149="M",2)+IF(C149="Z",1)</f>
        <v>0</v>
      </c>
      <c r="AT149" s="21" t="s">
        <v>57</v>
      </c>
    </row>
    <row r="150" spans="1:46" ht="24.95" hidden="1" customHeight="1" thickBot="1" x14ac:dyDescent="0.25">
      <c r="A150" s="109" t="s">
        <v>156</v>
      </c>
      <c r="B150" s="11"/>
      <c r="C150" s="12"/>
      <c r="D150" s="13"/>
      <c r="E150" s="100" t="str">
        <f>IF(D150&gt;89,CONCATENATE(C150,"V"),CONCATENATE(C150," "))</f>
        <v xml:space="preserve"> </v>
      </c>
      <c r="F150" s="14"/>
      <c r="G150" s="15"/>
      <c r="H150" s="15"/>
      <c r="I150" s="15"/>
      <c r="J150" s="15"/>
      <c r="K150" s="15"/>
      <c r="L150" s="15"/>
      <c r="M150" s="15"/>
      <c r="N150" s="15"/>
      <c r="O150" s="15"/>
      <c r="P150" s="15"/>
      <c r="Q150" s="15"/>
      <c r="R150" s="15"/>
      <c r="S150" s="15"/>
      <c r="T150" s="15"/>
      <c r="U150" s="15"/>
      <c r="V150" s="15"/>
      <c r="W150" s="15"/>
      <c r="X150" s="15"/>
      <c r="Y150" s="16"/>
      <c r="Z150" s="106">
        <f>COUNTIFS(F151:Y152,"&gt;1")</f>
        <v>0</v>
      </c>
      <c r="AA150" s="57">
        <f>SUM(F151:Y152)</f>
        <v>0</v>
      </c>
      <c r="AB150" s="103">
        <v>1</v>
      </c>
      <c r="AC150" s="63" t="str">
        <f>IF(AB150&gt;AT151,"DNF",AK151)</f>
        <v>DNF</v>
      </c>
      <c r="AD150" s="168" t="str">
        <f>IF(AC150="DNF","DNF",RANK(AA150,AA$6:AA$155))</f>
        <v>DNF</v>
      </c>
      <c r="AR150" s="20"/>
      <c r="AS150" s="1">
        <f>AS151+AS152</f>
        <v>0</v>
      </c>
      <c r="AT150" s="21" t="s">
        <v>57</v>
      </c>
    </row>
    <row r="151" spans="1:46" ht="24.95" hidden="1" customHeight="1" thickBot="1" x14ac:dyDescent="0.25">
      <c r="A151" s="110"/>
      <c r="B151" s="17"/>
      <c r="C151" s="18"/>
      <c r="D151" s="19"/>
      <c r="E151" s="101"/>
      <c r="F151" s="44" t="b">
        <f>IF(F150&gt;0,F5)</f>
        <v>0</v>
      </c>
      <c r="G151" s="37" t="b">
        <f t="shared" ref="G151:Y151" si="98">IF(G150&gt;0,G5)</f>
        <v>0</v>
      </c>
      <c r="H151" s="37" t="b">
        <f t="shared" si="98"/>
        <v>0</v>
      </c>
      <c r="I151" s="37" t="b">
        <f t="shared" si="98"/>
        <v>0</v>
      </c>
      <c r="J151" s="37" t="b">
        <f t="shared" si="98"/>
        <v>0</v>
      </c>
      <c r="K151" s="37" t="b">
        <f t="shared" si="98"/>
        <v>0</v>
      </c>
      <c r="L151" s="37" t="b">
        <f t="shared" si="98"/>
        <v>0</v>
      </c>
      <c r="M151" s="37" t="b">
        <f t="shared" si="98"/>
        <v>0</v>
      </c>
      <c r="N151" s="37" t="b">
        <f t="shared" si="98"/>
        <v>0</v>
      </c>
      <c r="O151" s="37" t="b">
        <f t="shared" si="98"/>
        <v>0</v>
      </c>
      <c r="P151" s="37" t="b">
        <f t="shared" si="98"/>
        <v>0</v>
      </c>
      <c r="Q151" s="37" t="b">
        <f t="shared" si="98"/>
        <v>0</v>
      </c>
      <c r="R151" s="37" t="b">
        <f t="shared" si="98"/>
        <v>0</v>
      </c>
      <c r="S151" s="37" t="b">
        <f t="shared" si="98"/>
        <v>0</v>
      </c>
      <c r="T151" s="37" t="b">
        <f t="shared" si="98"/>
        <v>0</v>
      </c>
      <c r="U151" s="37" t="b">
        <f t="shared" si="98"/>
        <v>0</v>
      </c>
      <c r="V151" s="37" t="b">
        <f t="shared" si="98"/>
        <v>0</v>
      </c>
      <c r="W151" s="37" t="b">
        <f t="shared" si="98"/>
        <v>0</v>
      </c>
      <c r="X151" s="37" t="b">
        <f t="shared" si="98"/>
        <v>0</v>
      </c>
      <c r="Y151" s="39" t="b">
        <f t="shared" si="98"/>
        <v>0</v>
      </c>
      <c r="Z151" s="107"/>
      <c r="AA151" s="58"/>
      <c r="AB151" s="104"/>
      <c r="AC151" s="64"/>
      <c r="AD151" s="168"/>
      <c r="AE151" s="1">
        <f>IF(E150="M ",AA150,0)</f>
        <v>0</v>
      </c>
      <c r="AF151" s="1">
        <f>IF(E150="MV",AA150,0)</f>
        <v>0</v>
      </c>
      <c r="AG151" s="1">
        <f>IF(E150="Z ",AA150,0)</f>
        <v>0</v>
      </c>
      <c r="AH151" s="1">
        <f>IF(E150="ZV",AA150,0)</f>
        <v>0</v>
      </c>
      <c r="AI151" s="1">
        <f>IF(E150="S ",AA150,0)</f>
        <v>0</v>
      </c>
      <c r="AJ151" s="1">
        <f>IF(E150="SV",AA150,0)</f>
        <v>0</v>
      </c>
      <c r="AK151" s="1" t="str">
        <f>IF(AB150&gt;0,AR151,"DNF")</f>
        <v>DNF</v>
      </c>
      <c r="AL151" s="1">
        <f t="shared" ref="AL151:AQ151" si="99">RANK(AE151,AE$7:AE$154)</f>
        <v>3</v>
      </c>
      <c r="AM151" s="1">
        <f t="shared" si="99"/>
        <v>2</v>
      </c>
      <c r="AN151" s="1">
        <f t="shared" si="99"/>
        <v>4</v>
      </c>
      <c r="AO151" s="1">
        <f t="shared" si="99"/>
        <v>1</v>
      </c>
      <c r="AP151" s="1">
        <f t="shared" si="99"/>
        <v>3</v>
      </c>
      <c r="AQ151" s="1">
        <f t="shared" si="99"/>
        <v>2</v>
      </c>
      <c r="AR151" s="20" t="str">
        <f>IF(Z150&gt;0,IF(E150="M ",AL151)+IF(E150="MV",AM151)+IF(E150="Z ",AN151)+IF(E150="ZV",AO151)+IF(E150="S ",AP151)+IF(E150="SV",AQ151),"DNF")</f>
        <v>DNF</v>
      </c>
      <c r="AS151" s="1">
        <f>IF(C151="M",2)+IF(C151="Z",1)</f>
        <v>0</v>
      </c>
      <c r="AT151" s="21" t="s">
        <v>57</v>
      </c>
    </row>
    <row r="152" spans="1:46" ht="24.95" hidden="1" customHeight="1" thickBot="1" x14ac:dyDescent="0.25">
      <c r="A152" s="111"/>
      <c r="B152" s="22"/>
      <c r="C152" s="23"/>
      <c r="D152" s="24"/>
      <c r="E152" s="102"/>
      <c r="F152" s="45"/>
      <c r="G152" s="38"/>
      <c r="H152" s="38"/>
      <c r="I152" s="38"/>
      <c r="J152" s="38"/>
      <c r="K152" s="38"/>
      <c r="L152" s="38"/>
      <c r="M152" s="38"/>
      <c r="N152" s="38"/>
      <c r="O152" s="38"/>
      <c r="P152" s="38"/>
      <c r="Q152" s="38"/>
      <c r="R152" s="38"/>
      <c r="S152" s="38"/>
      <c r="T152" s="38"/>
      <c r="U152" s="38"/>
      <c r="V152" s="38"/>
      <c r="W152" s="38"/>
      <c r="X152" s="38"/>
      <c r="Y152" s="40"/>
      <c r="Z152" s="108"/>
      <c r="AA152" s="59"/>
      <c r="AB152" s="105"/>
      <c r="AC152" s="65"/>
      <c r="AD152" s="168"/>
      <c r="AR152" s="20"/>
      <c r="AS152" s="1">
        <f>IF(C152="M",2)+IF(C152="Z",1)</f>
        <v>0</v>
      </c>
      <c r="AT152" s="21" t="s">
        <v>57</v>
      </c>
    </row>
    <row r="153" spans="1:46" ht="24.95" hidden="1" customHeight="1" thickBot="1" x14ac:dyDescent="0.25">
      <c r="A153" s="109" t="s">
        <v>157</v>
      </c>
      <c r="B153" s="11"/>
      <c r="C153" s="12"/>
      <c r="D153" s="13"/>
      <c r="E153" s="100" t="str">
        <f>IF(D153&gt;89,CONCATENATE(C153,"V"),CONCATENATE(C153," "))</f>
        <v xml:space="preserve"> </v>
      </c>
      <c r="F153" s="14"/>
      <c r="G153" s="15"/>
      <c r="H153" s="15"/>
      <c r="I153" s="15"/>
      <c r="J153" s="15"/>
      <c r="K153" s="15"/>
      <c r="L153" s="15"/>
      <c r="M153" s="15"/>
      <c r="N153" s="15"/>
      <c r="O153" s="15"/>
      <c r="P153" s="15"/>
      <c r="Q153" s="15"/>
      <c r="R153" s="15"/>
      <c r="S153" s="15"/>
      <c r="T153" s="15"/>
      <c r="U153" s="15"/>
      <c r="V153" s="15"/>
      <c r="W153" s="15"/>
      <c r="X153" s="15"/>
      <c r="Y153" s="16"/>
      <c r="Z153" s="106">
        <f>COUNTIFS(F154:Y155,"&gt;1")</f>
        <v>0</v>
      </c>
      <c r="AA153" s="57">
        <f>SUM(F154:Y155)</f>
        <v>0</v>
      </c>
      <c r="AB153" s="103">
        <v>1</v>
      </c>
      <c r="AC153" s="63" t="str">
        <f>IF(AB153&gt;AT154,"DNF",AK154)</f>
        <v>DNF</v>
      </c>
      <c r="AD153" s="168" t="str">
        <f>IF(AC153="DNF","DNF",RANK(AA153,AA$6:AA$155))</f>
        <v>DNF</v>
      </c>
      <c r="AR153" s="20"/>
      <c r="AS153" s="1">
        <f>AS154+AS155</f>
        <v>0</v>
      </c>
      <c r="AT153" s="21" t="s">
        <v>57</v>
      </c>
    </row>
    <row r="154" spans="1:46" ht="24.95" hidden="1" customHeight="1" thickBot="1" x14ac:dyDescent="0.25">
      <c r="A154" s="110"/>
      <c r="B154" s="17"/>
      <c r="C154" s="18"/>
      <c r="D154" s="19"/>
      <c r="E154" s="101"/>
      <c r="F154" s="44" t="b">
        <f>IF(F153&gt;0,F5)</f>
        <v>0</v>
      </c>
      <c r="G154" s="37" t="b">
        <f t="shared" ref="G154:Y154" si="100">IF(G153&gt;0,G5)</f>
        <v>0</v>
      </c>
      <c r="H154" s="37" t="b">
        <f t="shared" si="100"/>
        <v>0</v>
      </c>
      <c r="I154" s="37" t="b">
        <f t="shared" si="100"/>
        <v>0</v>
      </c>
      <c r="J154" s="37" t="b">
        <f t="shared" si="100"/>
        <v>0</v>
      </c>
      <c r="K154" s="37" t="b">
        <f t="shared" si="100"/>
        <v>0</v>
      </c>
      <c r="L154" s="37" t="b">
        <f t="shared" si="100"/>
        <v>0</v>
      </c>
      <c r="M154" s="37" t="b">
        <f t="shared" si="100"/>
        <v>0</v>
      </c>
      <c r="N154" s="37" t="b">
        <f t="shared" si="100"/>
        <v>0</v>
      </c>
      <c r="O154" s="37" t="b">
        <f t="shared" si="100"/>
        <v>0</v>
      </c>
      <c r="P154" s="37" t="b">
        <f t="shared" si="100"/>
        <v>0</v>
      </c>
      <c r="Q154" s="37" t="b">
        <f t="shared" si="100"/>
        <v>0</v>
      </c>
      <c r="R154" s="37" t="b">
        <f t="shared" si="100"/>
        <v>0</v>
      </c>
      <c r="S154" s="37" t="b">
        <f t="shared" si="100"/>
        <v>0</v>
      </c>
      <c r="T154" s="37" t="b">
        <f t="shared" si="100"/>
        <v>0</v>
      </c>
      <c r="U154" s="37" t="b">
        <f t="shared" si="100"/>
        <v>0</v>
      </c>
      <c r="V154" s="37" t="b">
        <f t="shared" si="100"/>
        <v>0</v>
      </c>
      <c r="W154" s="37" t="b">
        <f t="shared" si="100"/>
        <v>0</v>
      </c>
      <c r="X154" s="37" t="b">
        <f t="shared" si="100"/>
        <v>0</v>
      </c>
      <c r="Y154" s="39" t="b">
        <f t="shared" si="100"/>
        <v>0</v>
      </c>
      <c r="Z154" s="107"/>
      <c r="AA154" s="58"/>
      <c r="AB154" s="104"/>
      <c r="AC154" s="64"/>
      <c r="AD154" s="168"/>
      <c r="AE154" s="1">
        <f>IF(E153="M ",AA153,0)</f>
        <v>0</v>
      </c>
      <c r="AF154" s="1">
        <f>IF(E153="MV",AA153,0)</f>
        <v>0</v>
      </c>
      <c r="AG154" s="1">
        <f>IF(E153="Z ",AA153,0)</f>
        <v>0</v>
      </c>
      <c r="AH154" s="1">
        <f>IF(E153="ZV",AA153,0)</f>
        <v>0</v>
      </c>
      <c r="AI154" s="1">
        <f>IF(E153="S ",AA153,0)</f>
        <v>0</v>
      </c>
      <c r="AJ154" s="1">
        <f>IF(E153="SV",AA153,0)</f>
        <v>0</v>
      </c>
      <c r="AK154" s="1" t="str">
        <f>IF(AB153&gt;0,AR154,"DNF")</f>
        <v>DNF</v>
      </c>
      <c r="AL154" s="1">
        <f t="shared" ref="AL154:AQ154" si="101">RANK(AE154,AE$7:AE$154)</f>
        <v>3</v>
      </c>
      <c r="AM154" s="1">
        <f t="shared" si="101"/>
        <v>2</v>
      </c>
      <c r="AN154" s="1">
        <f t="shared" si="101"/>
        <v>4</v>
      </c>
      <c r="AO154" s="1">
        <f t="shared" si="101"/>
        <v>1</v>
      </c>
      <c r="AP154" s="1">
        <f t="shared" si="101"/>
        <v>3</v>
      </c>
      <c r="AQ154" s="1">
        <f t="shared" si="101"/>
        <v>2</v>
      </c>
      <c r="AR154" s="20" t="str">
        <f>IF(Z153&gt;0,IF(E153="M ",AL154)+IF(E153="MV",AM154)+IF(E153="Z ",AN154)+IF(E153="ZV",AO154)+IF(E153="S ",AP154)+IF(E153="SV",AQ154),"DNF")</f>
        <v>DNF</v>
      </c>
      <c r="AS154" s="1">
        <f>IF(C154="M",2)+IF(C154="Z",1)</f>
        <v>0</v>
      </c>
      <c r="AT154" s="21" t="s">
        <v>57</v>
      </c>
    </row>
    <row r="155" spans="1:46" ht="24.95" hidden="1" customHeight="1" thickBot="1" x14ac:dyDescent="0.25">
      <c r="A155" s="111"/>
      <c r="B155" s="22"/>
      <c r="C155" s="23"/>
      <c r="D155" s="24"/>
      <c r="E155" s="102"/>
      <c r="F155" s="45"/>
      <c r="G155" s="38"/>
      <c r="H155" s="38"/>
      <c r="I155" s="38"/>
      <c r="J155" s="38"/>
      <c r="K155" s="38"/>
      <c r="L155" s="38"/>
      <c r="M155" s="38"/>
      <c r="N155" s="38"/>
      <c r="O155" s="38"/>
      <c r="P155" s="38"/>
      <c r="Q155" s="38"/>
      <c r="R155" s="38"/>
      <c r="S155" s="38"/>
      <c r="T155" s="38"/>
      <c r="U155" s="38"/>
      <c r="V155" s="38"/>
      <c r="W155" s="38"/>
      <c r="X155" s="38"/>
      <c r="Y155" s="40"/>
      <c r="Z155" s="108"/>
      <c r="AA155" s="59"/>
      <c r="AB155" s="105"/>
      <c r="AC155" s="65"/>
      <c r="AD155" s="168"/>
      <c r="AS155" s="1">
        <f>IF(C155="M",2)+IF(C155="Z",1)</f>
        <v>0</v>
      </c>
      <c r="AT155" s="21" t="s">
        <v>57</v>
      </c>
    </row>
    <row r="156" spans="1:46" ht="24.95" customHeight="1" x14ac:dyDescent="0.2"/>
    <row r="157" spans="1:46" ht="24.95" customHeight="1" x14ac:dyDescent="0.2"/>
    <row r="158" spans="1:46" ht="24.95" customHeight="1" x14ac:dyDescent="0.2"/>
  </sheetData>
  <mergeCells count="1381">
    <mergeCell ref="AB2:AB5"/>
    <mergeCell ref="AC2:AC5"/>
    <mergeCell ref="V7:V8"/>
    <mergeCell ref="W7:W8"/>
    <mergeCell ref="A1:AD1"/>
    <mergeCell ref="A2:A5"/>
    <mergeCell ref="B2:B5"/>
    <mergeCell ref="C2:C5"/>
    <mergeCell ref="D2:D5"/>
    <mergeCell ref="E2:E5"/>
    <mergeCell ref="Z2:Z5"/>
    <mergeCell ref="AA2:AA5"/>
    <mergeCell ref="G7:G8"/>
    <mergeCell ref="H7:H8"/>
    <mergeCell ref="I7:I8"/>
    <mergeCell ref="J7:J8"/>
    <mergeCell ref="T7:T8"/>
    <mergeCell ref="U7:U8"/>
    <mergeCell ref="V3:V4"/>
    <mergeCell ref="W3:W4"/>
    <mergeCell ref="X3:X4"/>
    <mergeCell ref="Y3:Y4"/>
    <mergeCell ref="A6:A8"/>
    <mergeCell ref="E6:E8"/>
    <mergeCell ref="K7:K8"/>
    <mergeCell ref="L7:L8"/>
    <mergeCell ref="M7:M8"/>
    <mergeCell ref="F7:F8"/>
    <mergeCell ref="P3:P4"/>
    <mergeCell ref="Q3:Q4"/>
    <mergeCell ref="R3:R4"/>
    <mergeCell ref="S3:S4"/>
    <mergeCell ref="T3:T4"/>
    <mergeCell ref="U3:U4"/>
    <mergeCell ref="J3:J4"/>
    <mergeCell ref="K3:K4"/>
    <mergeCell ref="L3:L4"/>
    <mergeCell ref="M3:M4"/>
    <mergeCell ref="N3:N4"/>
    <mergeCell ref="O3:O4"/>
    <mergeCell ref="L10:L11"/>
    <mergeCell ref="M10:M11"/>
    <mergeCell ref="N10:N11"/>
    <mergeCell ref="A9:A11"/>
    <mergeCell ref="E9:E11"/>
    <mergeCell ref="AD2:AD5"/>
    <mergeCell ref="F3:F4"/>
    <mergeCell ref="G3:G4"/>
    <mergeCell ref="H3:H4"/>
    <mergeCell ref="I3:I4"/>
    <mergeCell ref="Z9:Z11"/>
    <mergeCell ref="AA9:AA11"/>
    <mergeCell ref="P10:P11"/>
    <mergeCell ref="Q10:Q11"/>
    <mergeCell ref="R10:R11"/>
    <mergeCell ref="U10:U11"/>
    <mergeCell ref="AB6:AB8"/>
    <mergeCell ref="AC6:AC8"/>
    <mergeCell ref="AC12:AC14"/>
    <mergeCell ref="AD12:AD14"/>
    <mergeCell ref="AA12:AA14"/>
    <mergeCell ref="AB9:AB11"/>
    <mergeCell ref="AC9:AC11"/>
    <mergeCell ref="AD6:AD8"/>
    <mergeCell ref="AB12:AB14"/>
    <mergeCell ref="Z6:Z8"/>
    <mergeCell ref="X7:X8"/>
    <mergeCell ref="Y7:Y8"/>
    <mergeCell ref="N7:N8"/>
    <mergeCell ref="O7:O8"/>
    <mergeCell ref="AA6:AA8"/>
    <mergeCell ref="P7:P8"/>
    <mergeCell ref="Q7:Q8"/>
    <mergeCell ref="R7:R8"/>
    <mergeCell ref="S7:S8"/>
    <mergeCell ref="P13:P14"/>
    <mergeCell ref="Q13:Q14"/>
    <mergeCell ref="S10:S11"/>
    <mergeCell ref="T10:T11"/>
    <mergeCell ref="O10:O11"/>
    <mergeCell ref="G13:G14"/>
    <mergeCell ref="H13:H14"/>
    <mergeCell ref="I13:I14"/>
    <mergeCell ref="J13:J14"/>
    <mergeCell ref="K13:K14"/>
    <mergeCell ref="V10:V11"/>
    <mergeCell ref="W10:W11"/>
    <mergeCell ref="X10:X11"/>
    <mergeCell ref="AD9:AD11"/>
    <mergeCell ref="F10:F11"/>
    <mergeCell ref="G10:G11"/>
    <mergeCell ref="H10:H11"/>
    <mergeCell ref="I10:I11"/>
    <mergeCell ref="J10:J11"/>
    <mergeCell ref="Y10:Y11"/>
    <mergeCell ref="K10:K11"/>
    <mergeCell ref="X13:X14"/>
    <mergeCell ref="Y13:Y14"/>
    <mergeCell ref="A15:A17"/>
    <mergeCell ref="E15:E17"/>
    <mergeCell ref="R13:R14"/>
    <mergeCell ref="S13:S14"/>
    <mergeCell ref="T13:T14"/>
    <mergeCell ref="L13:L14"/>
    <mergeCell ref="M13:M14"/>
    <mergeCell ref="Z12:Z14"/>
    <mergeCell ref="Z15:Z17"/>
    <mergeCell ref="AA15:AA17"/>
    <mergeCell ref="M16:M17"/>
    <mergeCell ref="N16:N17"/>
    <mergeCell ref="O16:O17"/>
    <mergeCell ref="P16:P17"/>
    <mergeCell ref="W16:W17"/>
    <mergeCell ref="X16:X17"/>
    <mergeCell ref="N13:N14"/>
    <mergeCell ref="U13:U14"/>
    <mergeCell ref="V13:V14"/>
    <mergeCell ref="W13:W14"/>
    <mergeCell ref="A12:A14"/>
    <mergeCell ref="E12:E14"/>
    <mergeCell ref="Q16:Q17"/>
    <mergeCell ref="J16:J17"/>
    <mergeCell ref="K16:K17"/>
    <mergeCell ref="F13:F14"/>
    <mergeCell ref="O13:O14"/>
    <mergeCell ref="F19:F20"/>
    <mergeCell ref="G19:G20"/>
    <mergeCell ref="H19:H20"/>
    <mergeCell ref="I19:I20"/>
    <mergeCell ref="J19:J20"/>
    <mergeCell ref="Y16:Y17"/>
    <mergeCell ref="Y19:Y20"/>
    <mergeCell ref="O19:O20"/>
    <mergeCell ref="L16:L17"/>
    <mergeCell ref="X19:X20"/>
    <mergeCell ref="AB18:AB20"/>
    <mergeCell ref="AC18:AC20"/>
    <mergeCell ref="AD18:AD20"/>
    <mergeCell ref="T16:T17"/>
    <mergeCell ref="K19:K20"/>
    <mergeCell ref="V16:V17"/>
    <mergeCell ref="AB15:AB17"/>
    <mergeCell ref="A18:A20"/>
    <mergeCell ref="E18:E20"/>
    <mergeCell ref="Z18:Z20"/>
    <mergeCell ref="L19:L20"/>
    <mergeCell ref="M19:M20"/>
    <mergeCell ref="N19:N20"/>
    <mergeCell ref="Q22:Q23"/>
    <mergeCell ref="V19:V20"/>
    <mergeCell ref="AC15:AC17"/>
    <mergeCell ref="AD15:AD17"/>
    <mergeCell ref="F16:F17"/>
    <mergeCell ref="G16:G17"/>
    <mergeCell ref="H16:H17"/>
    <mergeCell ref="I16:I17"/>
    <mergeCell ref="R16:R17"/>
    <mergeCell ref="S16:S17"/>
    <mergeCell ref="P22:P23"/>
    <mergeCell ref="U16:U17"/>
    <mergeCell ref="A21:A23"/>
    <mergeCell ref="E21:E23"/>
    <mergeCell ref="K22:K23"/>
    <mergeCell ref="L22:L23"/>
    <mergeCell ref="M22:M23"/>
    <mergeCell ref="N22:N23"/>
    <mergeCell ref="U22:U23"/>
    <mergeCell ref="O22:O23"/>
    <mergeCell ref="AB21:AB23"/>
    <mergeCell ref="V22:V23"/>
    <mergeCell ref="W22:W23"/>
    <mergeCell ref="P19:P20"/>
    <mergeCell ref="Q19:Q20"/>
    <mergeCell ref="R19:R20"/>
    <mergeCell ref="S19:S20"/>
    <mergeCell ref="T19:T20"/>
    <mergeCell ref="U19:U20"/>
    <mergeCell ref="W19:W20"/>
    <mergeCell ref="V25:V26"/>
    <mergeCell ref="AA18:AA20"/>
    <mergeCell ref="AD24:AD26"/>
    <mergeCell ref="F25:F26"/>
    <mergeCell ref="G25:G26"/>
    <mergeCell ref="H25:H26"/>
    <mergeCell ref="I25:I26"/>
    <mergeCell ref="J25:J26"/>
    <mergeCell ref="Z21:Z23"/>
    <mergeCell ref="AA21:AA23"/>
    <mergeCell ref="S22:S23"/>
    <mergeCell ref="T22:T23"/>
    <mergeCell ref="X22:X23"/>
    <mergeCell ref="Y22:Y23"/>
    <mergeCell ref="A24:A26"/>
    <mergeCell ref="E24:E26"/>
    <mergeCell ref="K25:K26"/>
    <mergeCell ref="L25:L26"/>
    <mergeCell ref="M25:M26"/>
    <mergeCell ref="T25:T26"/>
    <mergeCell ref="A27:A29"/>
    <mergeCell ref="E27:E29"/>
    <mergeCell ref="AC21:AC23"/>
    <mergeCell ref="AD21:AD23"/>
    <mergeCell ref="F22:F23"/>
    <mergeCell ref="G22:G23"/>
    <mergeCell ref="H22:H23"/>
    <mergeCell ref="I22:I23"/>
    <mergeCell ref="J22:J23"/>
    <mergeCell ref="R22:R23"/>
    <mergeCell ref="Y28:Y29"/>
    <mergeCell ref="U28:U29"/>
    <mergeCell ref="V28:V29"/>
    <mergeCell ref="K28:K29"/>
    <mergeCell ref="L28:L29"/>
    <mergeCell ref="M28:M29"/>
    <mergeCell ref="N28:N29"/>
    <mergeCell ref="O28:O29"/>
    <mergeCell ref="P28:P29"/>
    <mergeCell ref="Q28:Q29"/>
    <mergeCell ref="R28:R29"/>
    <mergeCell ref="S28:S29"/>
    <mergeCell ref="T28:T29"/>
    <mergeCell ref="W25:W26"/>
    <mergeCell ref="X25:X26"/>
    <mergeCell ref="Y25:Y26"/>
    <mergeCell ref="N25:N26"/>
    <mergeCell ref="O25:O26"/>
    <mergeCell ref="P25:P26"/>
    <mergeCell ref="Q25:Q26"/>
    <mergeCell ref="R25:R26"/>
    <mergeCell ref="S25:S26"/>
    <mergeCell ref="U25:U26"/>
    <mergeCell ref="Z24:Z26"/>
    <mergeCell ref="AA24:AA26"/>
    <mergeCell ref="AB24:AB26"/>
    <mergeCell ref="AC24:AC26"/>
    <mergeCell ref="AC30:AC32"/>
    <mergeCell ref="AD30:AD32"/>
    <mergeCell ref="AA30:AA32"/>
    <mergeCell ref="AB30:AB32"/>
    <mergeCell ref="Z27:Z29"/>
    <mergeCell ref="AA27:AA29"/>
    <mergeCell ref="A30:A32"/>
    <mergeCell ref="E30:E32"/>
    <mergeCell ref="Z30:Z32"/>
    <mergeCell ref="N31:N32"/>
    <mergeCell ref="O31:O32"/>
    <mergeCell ref="P31:P32"/>
    <mergeCell ref="Q31:Q32"/>
    <mergeCell ref="F31:F32"/>
    <mergeCell ref="G31:G32"/>
    <mergeCell ref="Y31:Y32"/>
    <mergeCell ref="W28:W29"/>
    <mergeCell ref="X28:X29"/>
    <mergeCell ref="AD27:AD29"/>
    <mergeCell ref="F28:F29"/>
    <mergeCell ref="G28:G29"/>
    <mergeCell ref="H28:H29"/>
    <mergeCell ref="I28:I29"/>
    <mergeCell ref="J28:J29"/>
    <mergeCell ref="AB27:AB29"/>
    <mergeCell ref="AC27:AC29"/>
    <mergeCell ref="A33:A35"/>
    <mergeCell ref="E33:E35"/>
    <mergeCell ref="R31:R32"/>
    <mergeCell ref="S31:S32"/>
    <mergeCell ref="T31:T32"/>
    <mergeCell ref="L31:L32"/>
    <mergeCell ref="M31:M32"/>
    <mergeCell ref="H31:H32"/>
    <mergeCell ref="I31:I32"/>
    <mergeCell ref="S34:S35"/>
    <mergeCell ref="J31:J32"/>
    <mergeCell ref="K31:K32"/>
    <mergeCell ref="M34:M35"/>
    <mergeCell ref="N34:N35"/>
    <mergeCell ref="O34:O35"/>
    <mergeCell ref="U31:U32"/>
    <mergeCell ref="W31:W32"/>
    <mergeCell ref="U34:U35"/>
    <mergeCell ref="V34:V35"/>
    <mergeCell ref="T34:T35"/>
    <mergeCell ref="AB36:AB38"/>
    <mergeCell ref="AC36:AC38"/>
    <mergeCell ref="X31:X32"/>
    <mergeCell ref="V31:V32"/>
    <mergeCell ref="J37:J38"/>
    <mergeCell ref="K37:K38"/>
    <mergeCell ref="AD36:AD38"/>
    <mergeCell ref="W34:W35"/>
    <mergeCell ref="X34:X35"/>
    <mergeCell ref="Y34:Y35"/>
    <mergeCell ref="AB33:AB35"/>
    <mergeCell ref="AC33:AC35"/>
    <mergeCell ref="AD33:AD35"/>
    <mergeCell ref="Y37:Y38"/>
    <mergeCell ref="A36:A38"/>
    <mergeCell ref="E36:E38"/>
    <mergeCell ref="Z36:Z38"/>
    <mergeCell ref="L37:L38"/>
    <mergeCell ref="M37:M38"/>
    <mergeCell ref="N37:N38"/>
    <mergeCell ref="O37:O38"/>
    <mergeCell ref="V37:V38"/>
    <mergeCell ref="W37:W38"/>
    <mergeCell ref="X37:X38"/>
    <mergeCell ref="Z33:Z35"/>
    <mergeCell ref="AA33:AA35"/>
    <mergeCell ref="P34:P35"/>
    <mergeCell ref="Q34:Q35"/>
    <mergeCell ref="R34:R35"/>
    <mergeCell ref="J34:J35"/>
    <mergeCell ref="K34:K35"/>
    <mergeCell ref="L34:L35"/>
    <mergeCell ref="M40:M41"/>
    <mergeCell ref="N40:N41"/>
    <mergeCell ref="F34:F35"/>
    <mergeCell ref="G34:G35"/>
    <mergeCell ref="H34:H35"/>
    <mergeCell ref="I34:I35"/>
    <mergeCell ref="F37:F38"/>
    <mergeCell ref="G37:G38"/>
    <mergeCell ref="H37:H38"/>
    <mergeCell ref="I37:I38"/>
    <mergeCell ref="P37:P38"/>
    <mergeCell ref="Q37:Q38"/>
    <mergeCell ref="R37:R38"/>
    <mergeCell ref="S37:S38"/>
    <mergeCell ref="T37:T38"/>
    <mergeCell ref="U37:U38"/>
    <mergeCell ref="P40:P41"/>
    <mergeCell ref="Q40:Q41"/>
    <mergeCell ref="AA36:AA38"/>
    <mergeCell ref="AD42:AD44"/>
    <mergeCell ref="F43:F44"/>
    <mergeCell ref="G43:G44"/>
    <mergeCell ref="H43:H44"/>
    <mergeCell ref="I43:I44"/>
    <mergeCell ref="J43:J44"/>
    <mergeCell ref="U40:U41"/>
    <mergeCell ref="A42:A44"/>
    <mergeCell ref="E42:E44"/>
    <mergeCell ref="K43:K44"/>
    <mergeCell ref="L43:L44"/>
    <mergeCell ref="M43:M44"/>
    <mergeCell ref="O40:O41"/>
    <mergeCell ref="A39:A41"/>
    <mergeCell ref="E39:E41"/>
    <mergeCell ref="K40:K41"/>
    <mergeCell ref="L40:L41"/>
    <mergeCell ref="S40:S41"/>
    <mergeCell ref="T40:T41"/>
    <mergeCell ref="Z39:Z41"/>
    <mergeCell ref="AA39:AA41"/>
    <mergeCell ref="AB39:AB41"/>
    <mergeCell ref="X40:X41"/>
    <mergeCell ref="Y40:Y41"/>
    <mergeCell ref="V40:V41"/>
    <mergeCell ref="W40:W41"/>
    <mergeCell ref="A45:A47"/>
    <mergeCell ref="E45:E47"/>
    <mergeCell ref="AC39:AC41"/>
    <mergeCell ref="AD39:AD41"/>
    <mergeCell ref="F40:F41"/>
    <mergeCell ref="G40:G41"/>
    <mergeCell ref="H40:H41"/>
    <mergeCell ref="I40:I41"/>
    <mergeCell ref="J40:J41"/>
    <mergeCell ref="R40:R41"/>
    <mergeCell ref="Y46:Y47"/>
    <mergeCell ref="U46:U47"/>
    <mergeCell ref="V46:V47"/>
    <mergeCell ref="K46:K47"/>
    <mergeCell ref="L46:L47"/>
    <mergeCell ref="M46:M47"/>
    <mergeCell ref="N46:N47"/>
    <mergeCell ref="O46:O47"/>
    <mergeCell ref="P46:P47"/>
    <mergeCell ref="Q46:Q47"/>
    <mergeCell ref="R46:R47"/>
    <mergeCell ref="S46:S47"/>
    <mergeCell ref="T46:T47"/>
    <mergeCell ref="T43:T44"/>
    <mergeCell ref="U43:U44"/>
    <mergeCell ref="V43:V44"/>
    <mergeCell ref="W43:W44"/>
    <mergeCell ref="X43:X44"/>
    <mergeCell ref="Y43:Y44"/>
    <mergeCell ref="N43:N44"/>
    <mergeCell ref="O43:O44"/>
    <mergeCell ref="P43:P44"/>
    <mergeCell ref="Q43:Q44"/>
    <mergeCell ref="R43:R44"/>
    <mergeCell ref="S43:S44"/>
    <mergeCell ref="Z42:Z44"/>
    <mergeCell ref="AA42:AA44"/>
    <mergeCell ref="AB42:AB44"/>
    <mergeCell ref="AC42:AC44"/>
    <mergeCell ref="AC48:AC50"/>
    <mergeCell ref="AD48:AD50"/>
    <mergeCell ref="AA48:AA50"/>
    <mergeCell ref="AB48:AB50"/>
    <mergeCell ref="Z45:Z47"/>
    <mergeCell ref="AA45:AA47"/>
    <mergeCell ref="A48:A50"/>
    <mergeCell ref="E48:E50"/>
    <mergeCell ref="Z48:Z50"/>
    <mergeCell ref="N49:N50"/>
    <mergeCell ref="O49:O50"/>
    <mergeCell ref="P49:P50"/>
    <mergeCell ref="Q49:Q50"/>
    <mergeCell ref="F49:F50"/>
    <mergeCell ref="G49:G50"/>
    <mergeCell ref="Y49:Y50"/>
    <mergeCell ref="W46:W47"/>
    <mergeCell ref="X46:X47"/>
    <mergeCell ref="AD45:AD47"/>
    <mergeCell ref="F46:F47"/>
    <mergeCell ref="G46:G47"/>
    <mergeCell ref="H46:H47"/>
    <mergeCell ref="I46:I47"/>
    <mergeCell ref="J46:J47"/>
    <mergeCell ref="AB45:AB47"/>
    <mergeCell ref="AC45:AC47"/>
    <mergeCell ref="A51:A53"/>
    <mergeCell ref="E51:E53"/>
    <mergeCell ref="R49:R50"/>
    <mergeCell ref="S49:S50"/>
    <mergeCell ref="T49:T50"/>
    <mergeCell ref="L49:L50"/>
    <mergeCell ref="M49:M50"/>
    <mergeCell ref="H49:H50"/>
    <mergeCell ref="I49:I50"/>
    <mergeCell ref="S52:S53"/>
    <mergeCell ref="J49:J50"/>
    <mergeCell ref="K49:K50"/>
    <mergeCell ref="M52:M53"/>
    <mergeCell ref="N52:N53"/>
    <mergeCell ref="O52:O53"/>
    <mergeCell ref="U49:U50"/>
    <mergeCell ref="W49:W50"/>
    <mergeCell ref="U52:U53"/>
    <mergeCell ref="V52:V53"/>
    <mergeCell ref="T52:T53"/>
    <mergeCell ref="AB54:AB56"/>
    <mergeCell ref="AC54:AC56"/>
    <mergeCell ref="X49:X50"/>
    <mergeCell ref="V49:V50"/>
    <mergeCell ref="J55:J56"/>
    <mergeCell ref="K55:K56"/>
    <mergeCell ref="AD54:AD56"/>
    <mergeCell ref="W52:W53"/>
    <mergeCell ref="X52:X53"/>
    <mergeCell ref="Y52:Y53"/>
    <mergeCell ref="AB51:AB53"/>
    <mergeCell ref="AC51:AC53"/>
    <mergeCell ref="AD51:AD53"/>
    <mergeCell ref="Y55:Y56"/>
    <mergeCell ref="A54:A56"/>
    <mergeCell ref="E54:E56"/>
    <mergeCell ref="Z54:Z56"/>
    <mergeCell ref="L55:L56"/>
    <mergeCell ref="M55:M56"/>
    <mergeCell ref="N55:N56"/>
    <mergeCell ref="O55:O56"/>
    <mergeCell ref="V55:V56"/>
    <mergeCell ref="W55:W56"/>
    <mergeCell ref="X55:X56"/>
    <mergeCell ref="Z51:Z53"/>
    <mergeCell ref="AA51:AA53"/>
    <mergeCell ref="P52:P53"/>
    <mergeCell ref="Q52:Q53"/>
    <mergeCell ref="R52:R53"/>
    <mergeCell ref="J52:J53"/>
    <mergeCell ref="K52:K53"/>
    <mergeCell ref="L52:L53"/>
    <mergeCell ref="M58:M59"/>
    <mergeCell ref="N58:N59"/>
    <mergeCell ref="F52:F53"/>
    <mergeCell ref="G52:G53"/>
    <mergeCell ref="H52:H53"/>
    <mergeCell ref="I52:I53"/>
    <mergeCell ref="F55:F56"/>
    <mergeCell ref="G55:G56"/>
    <mergeCell ref="H55:H56"/>
    <mergeCell ref="I55:I56"/>
    <mergeCell ref="P55:P56"/>
    <mergeCell ref="Q55:Q56"/>
    <mergeCell ref="R55:R56"/>
    <mergeCell ref="S55:S56"/>
    <mergeCell ref="T55:T56"/>
    <mergeCell ref="U55:U56"/>
    <mergeCell ref="P58:P59"/>
    <mergeCell ref="Q58:Q59"/>
    <mergeCell ref="AA54:AA56"/>
    <mergeCell ref="AD60:AD62"/>
    <mergeCell ref="F61:F62"/>
    <mergeCell ref="G61:G62"/>
    <mergeCell ref="H61:H62"/>
    <mergeCell ref="I61:I62"/>
    <mergeCell ref="J61:J62"/>
    <mergeCell ref="U58:U59"/>
    <mergeCell ref="A60:A62"/>
    <mergeCell ref="E60:E62"/>
    <mergeCell ref="K61:K62"/>
    <mergeCell ref="L61:L62"/>
    <mergeCell ref="M61:M62"/>
    <mergeCell ref="O58:O59"/>
    <mergeCell ref="A57:A59"/>
    <mergeCell ref="E57:E59"/>
    <mergeCell ref="K58:K59"/>
    <mergeCell ref="L58:L59"/>
    <mergeCell ref="S58:S59"/>
    <mergeCell ref="T58:T59"/>
    <mergeCell ref="Z57:Z59"/>
    <mergeCell ref="AA57:AA59"/>
    <mergeCell ref="AB57:AB59"/>
    <mergeCell ref="X58:X59"/>
    <mergeCell ref="Y58:Y59"/>
    <mergeCell ref="V58:V59"/>
    <mergeCell ref="W58:W59"/>
    <mergeCell ref="A63:A65"/>
    <mergeCell ref="E63:E65"/>
    <mergeCell ref="AC57:AC59"/>
    <mergeCell ref="AD57:AD59"/>
    <mergeCell ref="F58:F59"/>
    <mergeCell ref="G58:G59"/>
    <mergeCell ref="H58:H59"/>
    <mergeCell ref="I58:I59"/>
    <mergeCell ref="J58:J59"/>
    <mergeCell ref="R58:R59"/>
    <mergeCell ref="Y64:Y65"/>
    <mergeCell ref="U64:U65"/>
    <mergeCell ref="V64:V65"/>
    <mergeCell ref="K64:K65"/>
    <mergeCell ref="L64:L65"/>
    <mergeCell ref="M64:M65"/>
    <mergeCell ref="N64:N65"/>
    <mergeCell ref="O64:O65"/>
    <mergeCell ref="P64:P65"/>
    <mergeCell ref="Q64:Q65"/>
    <mergeCell ref="R64:R65"/>
    <mergeCell ref="S64:S65"/>
    <mergeCell ref="T64:T65"/>
    <mergeCell ref="T61:T62"/>
    <mergeCell ref="U61:U62"/>
    <mergeCell ref="V61:V62"/>
    <mergeCell ref="W61:W62"/>
    <mergeCell ref="X61:X62"/>
    <mergeCell ref="Y61:Y62"/>
    <mergeCell ref="N61:N62"/>
    <mergeCell ref="O61:O62"/>
    <mergeCell ref="P61:P62"/>
    <mergeCell ref="Q61:Q62"/>
    <mergeCell ref="R61:R62"/>
    <mergeCell ref="S61:S62"/>
    <mergeCell ref="Z60:Z62"/>
    <mergeCell ref="AA60:AA62"/>
    <mergeCell ref="AB60:AB62"/>
    <mergeCell ref="AC60:AC62"/>
    <mergeCell ref="AC66:AC68"/>
    <mergeCell ref="AD66:AD68"/>
    <mergeCell ref="AA66:AA68"/>
    <mergeCell ref="AB66:AB68"/>
    <mergeCell ref="Z63:Z65"/>
    <mergeCell ref="AA63:AA65"/>
    <mergeCell ref="A66:A68"/>
    <mergeCell ref="E66:E68"/>
    <mergeCell ref="Z66:Z68"/>
    <mergeCell ref="N67:N68"/>
    <mergeCell ref="O67:O68"/>
    <mergeCell ref="P67:P68"/>
    <mergeCell ref="Q67:Q68"/>
    <mergeCell ref="F67:F68"/>
    <mergeCell ref="G67:G68"/>
    <mergeCell ref="Y67:Y68"/>
    <mergeCell ref="W64:W65"/>
    <mergeCell ref="X64:X65"/>
    <mergeCell ref="AD63:AD65"/>
    <mergeCell ref="F64:F65"/>
    <mergeCell ref="G64:G65"/>
    <mergeCell ref="H64:H65"/>
    <mergeCell ref="I64:I65"/>
    <mergeCell ref="J64:J65"/>
    <mergeCell ref="AB63:AB65"/>
    <mergeCell ref="AC63:AC65"/>
    <mergeCell ref="A69:A71"/>
    <mergeCell ref="E69:E71"/>
    <mergeCell ref="R67:R68"/>
    <mergeCell ref="S67:S68"/>
    <mergeCell ref="T67:T68"/>
    <mergeCell ref="L67:L68"/>
    <mergeCell ref="M67:M68"/>
    <mergeCell ref="H67:H68"/>
    <mergeCell ref="I67:I68"/>
    <mergeCell ref="S70:S71"/>
    <mergeCell ref="J67:J68"/>
    <mergeCell ref="K67:K68"/>
    <mergeCell ref="M70:M71"/>
    <mergeCell ref="N70:N71"/>
    <mergeCell ref="O70:O71"/>
    <mergeCell ref="U67:U68"/>
    <mergeCell ref="W67:W68"/>
    <mergeCell ref="U70:U71"/>
    <mergeCell ref="V70:V71"/>
    <mergeCell ref="T70:T71"/>
    <mergeCell ref="AB72:AB74"/>
    <mergeCell ref="AC72:AC74"/>
    <mergeCell ref="X67:X68"/>
    <mergeCell ref="V67:V68"/>
    <mergeCell ref="J73:J74"/>
    <mergeCell ref="K73:K74"/>
    <mergeCell ref="AD72:AD74"/>
    <mergeCell ref="W70:W71"/>
    <mergeCell ref="X70:X71"/>
    <mergeCell ref="Y70:Y71"/>
    <mergeCell ref="AB69:AB71"/>
    <mergeCell ref="AC69:AC71"/>
    <mergeCell ref="AD69:AD71"/>
    <mergeCell ref="Y73:Y74"/>
    <mergeCell ref="A72:A74"/>
    <mergeCell ref="E72:E74"/>
    <mergeCell ref="Z72:Z74"/>
    <mergeCell ref="L73:L74"/>
    <mergeCell ref="M73:M74"/>
    <mergeCell ref="N73:N74"/>
    <mergeCell ref="O73:O74"/>
    <mergeCell ref="V73:V74"/>
    <mergeCell ref="W73:W74"/>
    <mergeCell ref="X73:X74"/>
    <mergeCell ref="Z69:Z71"/>
    <mergeCell ref="AA69:AA71"/>
    <mergeCell ref="P70:P71"/>
    <mergeCell ref="Q70:Q71"/>
    <mergeCell ref="R70:R71"/>
    <mergeCell ref="J70:J71"/>
    <mergeCell ref="K70:K71"/>
    <mergeCell ref="L70:L71"/>
    <mergeCell ref="M76:M77"/>
    <mergeCell ref="N76:N77"/>
    <mergeCell ref="F70:F71"/>
    <mergeCell ref="G70:G71"/>
    <mergeCell ref="H70:H71"/>
    <mergeCell ref="I70:I71"/>
    <mergeCell ref="F73:F74"/>
    <mergeCell ref="G73:G74"/>
    <mergeCell ref="H73:H74"/>
    <mergeCell ref="I73:I74"/>
    <mergeCell ref="P73:P74"/>
    <mergeCell ref="Q73:Q74"/>
    <mergeCell ref="R73:R74"/>
    <mergeCell ref="S73:S74"/>
    <mergeCell ref="T73:T74"/>
    <mergeCell ref="U73:U74"/>
    <mergeCell ref="P76:P77"/>
    <mergeCell ref="Q76:Q77"/>
    <mergeCell ref="AA72:AA74"/>
    <mergeCell ref="AD78:AD80"/>
    <mergeCell ref="F79:F80"/>
    <mergeCell ref="G79:G80"/>
    <mergeCell ref="H79:H80"/>
    <mergeCell ref="I79:I80"/>
    <mergeCell ref="J79:J80"/>
    <mergeCell ref="U76:U77"/>
    <mergeCell ref="A78:A80"/>
    <mergeCell ref="E78:E80"/>
    <mergeCell ref="K79:K80"/>
    <mergeCell ref="L79:L80"/>
    <mergeCell ref="M79:M80"/>
    <mergeCell ref="O76:O77"/>
    <mergeCell ref="A75:A77"/>
    <mergeCell ref="E75:E77"/>
    <mergeCell ref="K76:K77"/>
    <mergeCell ref="L76:L77"/>
    <mergeCell ref="S76:S77"/>
    <mergeCell ref="T76:T77"/>
    <mergeCell ref="Z75:Z77"/>
    <mergeCell ref="AA75:AA77"/>
    <mergeCell ref="AB75:AB77"/>
    <mergeCell ref="X76:X77"/>
    <mergeCell ref="Y76:Y77"/>
    <mergeCell ref="V76:V77"/>
    <mergeCell ref="W76:W77"/>
    <mergeCell ref="A81:A83"/>
    <mergeCell ref="E81:E83"/>
    <mergeCell ref="AC75:AC77"/>
    <mergeCell ref="AD75:AD77"/>
    <mergeCell ref="F76:F77"/>
    <mergeCell ref="G76:G77"/>
    <mergeCell ref="H76:H77"/>
    <mergeCell ref="I76:I77"/>
    <mergeCell ref="J76:J77"/>
    <mergeCell ref="R76:R77"/>
    <mergeCell ref="Y82:Y83"/>
    <mergeCell ref="U82:U83"/>
    <mergeCell ref="V82:V83"/>
    <mergeCell ref="K82:K83"/>
    <mergeCell ref="L82:L83"/>
    <mergeCell ref="M82:M83"/>
    <mergeCell ref="N82:N83"/>
    <mergeCell ref="O82:O83"/>
    <mergeCell ref="P82:P83"/>
    <mergeCell ref="Q82:Q83"/>
    <mergeCell ref="R82:R83"/>
    <mergeCell ref="S82:S83"/>
    <mergeCell ref="T82:T83"/>
    <mergeCell ref="T79:T80"/>
    <mergeCell ref="U79:U80"/>
    <mergeCell ref="V79:V80"/>
    <mergeCell ref="W79:W80"/>
    <mergeCell ref="X79:X80"/>
    <mergeCell ref="Y79:Y80"/>
    <mergeCell ref="N79:N80"/>
    <mergeCell ref="O79:O80"/>
    <mergeCell ref="P79:P80"/>
    <mergeCell ref="Q79:Q80"/>
    <mergeCell ref="R79:R80"/>
    <mergeCell ref="S79:S80"/>
    <mergeCell ref="Z78:Z80"/>
    <mergeCell ref="AA78:AA80"/>
    <mergeCell ref="AB78:AB80"/>
    <mergeCell ref="AC78:AC80"/>
    <mergeCell ref="AC84:AC86"/>
    <mergeCell ref="AD84:AD86"/>
    <mergeCell ref="AA84:AA86"/>
    <mergeCell ref="AB84:AB86"/>
    <mergeCell ref="Z81:Z83"/>
    <mergeCell ref="AA81:AA83"/>
    <mergeCell ref="A84:A86"/>
    <mergeCell ref="E84:E86"/>
    <mergeCell ref="Z84:Z86"/>
    <mergeCell ref="N85:N86"/>
    <mergeCell ref="O85:O86"/>
    <mergeCell ref="P85:P86"/>
    <mergeCell ref="Q85:Q86"/>
    <mergeCell ref="F85:F86"/>
    <mergeCell ref="G85:G86"/>
    <mergeCell ref="Y85:Y86"/>
    <mergeCell ref="W82:W83"/>
    <mergeCell ref="X82:X83"/>
    <mergeCell ref="AD81:AD83"/>
    <mergeCell ref="F82:F83"/>
    <mergeCell ref="G82:G83"/>
    <mergeCell ref="H82:H83"/>
    <mergeCell ref="I82:I83"/>
    <mergeCell ref="J82:J83"/>
    <mergeCell ref="AB81:AB83"/>
    <mergeCell ref="AC81:AC83"/>
    <mergeCell ref="A87:A89"/>
    <mergeCell ref="E87:E89"/>
    <mergeCell ref="R85:R86"/>
    <mergeCell ref="S85:S86"/>
    <mergeCell ref="T85:T86"/>
    <mergeCell ref="L85:L86"/>
    <mergeCell ref="M85:M86"/>
    <mergeCell ref="H85:H86"/>
    <mergeCell ref="I85:I86"/>
    <mergeCell ref="S88:S89"/>
    <mergeCell ref="J85:J86"/>
    <mergeCell ref="K85:K86"/>
    <mergeCell ref="M88:M89"/>
    <mergeCell ref="N88:N89"/>
    <mergeCell ref="O88:O89"/>
    <mergeCell ref="U85:U86"/>
    <mergeCell ref="W85:W86"/>
    <mergeCell ref="U88:U89"/>
    <mergeCell ref="V88:V89"/>
    <mergeCell ref="T88:T89"/>
    <mergeCell ref="AB90:AB92"/>
    <mergeCell ref="AC90:AC92"/>
    <mergeCell ref="X85:X86"/>
    <mergeCell ref="V85:V86"/>
    <mergeCell ref="J91:J92"/>
    <mergeCell ref="K91:K92"/>
    <mergeCell ref="AD90:AD92"/>
    <mergeCell ref="W88:W89"/>
    <mergeCell ref="X88:X89"/>
    <mergeCell ref="Y88:Y89"/>
    <mergeCell ref="AB87:AB89"/>
    <mergeCell ref="AC87:AC89"/>
    <mergeCell ref="AD87:AD89"/>
    <mergeCell ref="Y91:Y92"/>
    <mergeCell ref="A90:A92"/>
    <mergeCell ref="E90:E92"/>
    <mergeCell ref="Z90:Z92"/>
    <mergeCell ref="L91:L92"/>
    <mergeCell ref="M91:M92"/>
    <mergeCell ref="N91:N92"/>
    <mergeCell ref="O91:O92"/>
    <mergeCell ref="V91:V92"/>
    <mergeCell ref="W91:W92"/>
    <mergeCell ref="X91:X92"/>
    <mergeCell ref="Z87:Z89"/>
    <mergeCell ref="AA87:AA89"/>
    <mergeCell ref="P88:P89"/>
    <mergeCell ref="Q88:Q89"/>
    <mergeCell ref="R88:R89"/>
    <mergeCell ref="J88:J89"/>
    <mergeCell ref="K88:K89"/>
    <mergeCell ref="L88:L89"/>
    <mergeCell ref="M94:M95"/>
    <mergeCell ref="N94:N95"/>
    <mergeCell ref="F88:F89"/>
    <mergeCell ref="G88:G89"/>
    <mergeCell ref="H88:H89"/>
    <mergeCell ref="I88:I89"/>
    <mergeCell ref="F91:F92"/>
    <mergeCell ref="G91:G92"/>
    <mergeCell ref="H91:H92"/>
    <mergeCell ref="I91:I92"/>
    <mergeCell ref="P91:P92"/>
    <mergeCell ref="Q91:Q92"/>
    <mergeCell ref="R91:R92"/>
    <mergeCell ref="S91:S92"/>
    <mergeCell ref="T91:T92"/>
    <mergeCell ref="U91:U92"/>
    <mergeCell ref="P94:P95"/>
    <mergeCell ref="Q94:Q95"/>
    <mergeCell ref="AA90:AA92"/>
    <mergeCell ref="AD96:AD98"/>
    <mergeCell ref="F97:F98"/>
    <mergeCell ref="G97:G98"/>
    <mergeCell ref="H97:H98"/>
    <mergeCell ref="I97:I98"/>
    <mergeCell ref="J97:J98"/>
    <mergeCell ref="U94:U95"/>
    <mergeCell ref="A96:A98"/>
    <mergeCell ref="E96:E98"/>
    <mergeCell ref="K97:K98"/>
    <mergeCell ref="L97:L98"/>
    <mergeCell ref="M97:M98"/>
    <mergeCell ref="O94:O95"/>
    <mergeCell ref="A93:A95"/>
    <mergeCell ref="E93:E95"/>
    <mergeCell ref="K94:K95"/>
    <mergeCell ref="L94:L95"/>
    <mergeCell ref="S94:S95"/>
    <mergeCell ref="T94:T95"/>
    <mergeCell ref="Z93:Z95"/>
    <mergeCell ref="AA93:AA95"/>
    <mergeCell ref="AB93:AB95"/>
    <mergeCell ref="X94:X95"/>
    <mergeCell ref="Y94:Y95"/>
    <mergeCell ref="V94:V95"/>
    <mergeCell ref="W94:W95"/>
    <mergeCell ref="A99:A101"/>
    <mergeCell ref="E99:E101"/>
    <mergeCell ref="AC93:AC95"/>
    <mergeCell ref="AD93:AD95"/>
    <mergeCell ref="F94:F95"/>
    <mergeCell ref="G94:G95"/>
    <mergeCell ref="H94:H95"/>
    <mergeCell ref="I94:I95"/>
    <mergeCell ref="J94:J95"/>
    <mergeCell ref="R94:R95"/>
    <mergeCell ref="Y100:Y101"/>
    <mergeCell ref="U100:U101"/>
    <mergeCell ref="V100:V101"/>
    <mergeCell ref="K100:K101"/>
    <mergeCell ref="L100:L101"/>
    <mergeCell ref="M100:M101"/>
    <mergeCell ref="N100:N101"/>
    <mergeCell ref="O100:O101"/>
    <mergeCell ref="P100:P101"/>
    <mergeCell ref="Q100:Q101"/>
    <mergeCell ref="R100:R101"/>
    <mergeCell ref="S100:S101"/>
    <mergeCell ref="T100:T101"/>
    <mergeCell ref="T97:T98"/>
    <mergeCell ref="U97:U98"/>
    <mergeCell ref="V97:V98"/>
    <mergeCell ref="W97:W98"/>
    <mergeCell ref="X97:X98"/>
    <mergeCell ref="Y97:Y98"/>
    <mergeCell ref="N97:N98"/>
    <mergeCell ref="O97:O98"/>
    <mergeCell ref="P97:P98"/>
    <mergeCell ref="Q97:Q98"/>
    <mergeCell ref="R97:R98"/>
    <mergeCell ref="S97:S98"/>
    <mergeCell ref="Z96:Z98"/>
    <mergeCell ref="AA96:AA98"/>
    <mergeCell ref="AB96:AB98"/>
    <mergeCell ref="AC96:AC98"/>
    <mergeCell ref="AC102:AC104"/>
    <mergeCell ref="AD102:AD104"/>
    <mergeCell ref="AA102:AA104"/>
    <mergeCell ref="AB102:AB104"/>
    <mergeCell ref="Z99:Z101"/>
    <mergeCell ref="AA99:AA101"/>
    <mergeCell ref="A102:A104"/>
    <mergeCell ref="E102:E104"/>
    <mergeCell ref="Z102:Z104"/>
    <mergeCell ref="N103:N104"/>
    <mergeCell ref="O103:O104"/>
    <mergeCell ref="P103:P104"/>
    <mergeCell ref="Q103:Q104"/>
    <mergeCell ref="F103:F104"/>
    <mergeCell ref="G103:G104"/>
    <mergeCell ref="Y103:Y104"/>
    <mergeCell ref="W100:W101"/>
    <mergeCell ref="X100:X101"/>
    <mergeCell ref="AD99:AD101"/>
    <mergeCell ref="F100:F101"/>
    <mergeCell ref="G100:G101"/>
    <mergeCell ref="H100:H101"/>
    <mergeCell ref="I100:I101"/>
    <mergeCell ref="J100:J101"/>
    <mergeCell ref="AB99:AB101"/>
    <mergeCell ref="AC99:AC101"/>
    <mergeCell ref="A105:A107"/>
    <mergeCell ref="E105:E107"/>
    <mergeCell ref="R103:R104"/>
    <mergeCell ref="S103:S104"/>
    <mergeCell ref="T103:T104"/>
    <mergeCell ref="L103:L104"/>
    <mergeCell ref="M103:M104"/>
    <mergeCell ref="H103:H104"/>
    <mergeCell ref="I103:I104"/>
    <mergeCell ref="S106:S107"/>
    <mergeCell ref="J103:J104"/>
    <mergeCell ref="K103:K104"/>
    <mergeCell ref="M106:M107"/>
    <mergeCell ref="N106:N107"/>
    <mergeCell ref="O106:O107"/>
    <mergeCell ref="U103:U104"/>
    <mergeCell ref="W103:W104"/>
    <mergeCell ref="U106:U107"/>
    <mergeCell ref="V106:V107"/>
    <mergeCell ref="T106:T107"/>
    <mergeCell ref="AB108:AB110"/>
    <mergeCell ref="AC108:AC110"/>
    <mergeCell ref="X103:X104"/>
    <mergeCell ref="V103:V104"/>
    <mergeCell ref="J109:J110"/>
    <mergeCell ref="K109:K110"/>
    <mergeCell ref="AD108:AD110"/>
    <mergeCell ref="W106:W107"/>
    <mergeCell ref="X106:X107"/>
    <mergeCell ref="Y106:Y107"/>
    <mergeCell ref="AB105:AB107"/>
    <mergeCell ref="AC105:AC107"/>
    <mergeCell ref="AD105:AD107"/>
    <mergeCell ref="Y109:Y110"/>
    <mergeCell ref="A108:A110"/>
    <mergeCell ref="E108:E110"/>
    <mergeCell ref="Z108:Z110"/>
    <mergeCell ref="L109:L110"/>
    <mergeCell ref="M109:M110"/>
    <mergeCell ref="N109:N110"/>
    <mergeCell ref="O109:O110"/>
    <mergeCell ref="V109:V110"/>
    <mergeCell ref="W109:W110"/>
    <mergeCell ref="X109:X110"/>
    <mergeCell ref="Z105:Z107"/>
    <mergeCell ref="AA105:AA107"/>
    <mergeCell ref="P106:P107"/>
    <mergeCell ref="Q106:Q107"/>
    <mergeCell ref="R106:R107"/>
    <mergeCell ref="J106:J107"/>
    <mergeCell ref="K106:K107"/>
    <mergeCell ref="L106:L107"/>
    <mergeCell ref="M112:M113"/>
    <mergeCell ref="N112:N113"/>
    <mergeCell ref="F106:F107"/>
    <mergeCell ref="G106:G107"/>
    <mergeCell ref="H106:H107"/>
    <mergeCell ref="I106:I107"/>
    <mergeCell ref="F109:F110"/>
    <mergeCell ref="G109:G110"/>
    <mergeCell ref="H109:H110"/>
    <mergeCell ref="I109:I110"/>
    <mergeCell ref="P109:P110"/>
    <mergeCell ref="Q109:Q110"/>
    <mergeCell ref="R109:R110"/>
    <mergeCell ref="S109:S110"/>
    <mergeCell ref="T109:T110"/>
    <mergeCell ref="U109:U110"/>
    <mergeCell ref="P112:P113"/>
    <mergeCell ref="Q112:Q113"/>
    <mergeCell ref="AA108:AA110"/>
    <mergeCell ref="AD114:AD116"/>
    <mergeCell ref="F115:F116"/>
    <mergeCell ref="G115:G116"/>
    <mergeCell ref="H115:H116"/>
    <mergeCell ref="I115:I116"/>
    <mergeCell ref="J115:J116"/>
    <mergeCell ref="U112:U113"/>
    <mergeCell ref="A114:A116"/>
    <mergeCell ref="E114:E116"/>
    <mergeCell ref="K115:K116"/>
    <mergeCell ref="L115:L116"/>
    <mergeCell ref="M115:M116"/>
    <mergeCell ref="O112:O113"/>
    <mergeCell ref="A111:A113"/>
    <mergeCell ref="E111:E113"/>
    <mergeCell ref="K112:K113"/>
    <mergeCell ref="L112:L113"/>
    <mergeCell ref="S112:S113"/>
    <mergeCell ref="T112:T113"/>
    <mergeCell ref="Z111:Z113"/>
    <mergeCell ref="AA111:AA113"/>
    <mergeCell ref="AB111:AB113"/>
    <mergeCell ref="X112:X113"/>
    <mergeCell ref="Y112:Y113"/>
    <mergeCell ref="V112:V113"/>
    <mergeCell ref="W112:W113"/>
    <mergeCell ref="A117:A119"/>
    <mergeCell ref="E117:E119"/>
    <mergeCell ref="AC111:AC113"/>
    <mergeCell ref="AD111:AD113"/>
    <mergeCell ref="F112:F113"/>
    <mergeCell ref="G112:G113"/>
    <mergeCell ref="H112:H113"/>
    <mergeCell ref="I112:I113"/>
    <mergeCell ref="J112:J113"/>
    <mergeCell ref="R112:R113"/>
    <mergeCell ref="Y118:Y119"/>
    <mergeCell ref="U118:U119"/>
    <mergeCell ref="V118:V119"/>
    <mergeCell ref="K118:K119"/>
    <mergeCell ref="L118:L119"/>
    <mergeCell ref="M118:M119"/>
    <mergeCell ref="N118:N119"/>
    <mergeCell ref="O118:O119"/>
    <mergeCell ref="P118:P119"/>
    <mergeCell ref="Q118:Q119"/>
    <mergeCell ref="R118:R119"/>
    <mergeCell ref="S118:S119"/>
    <mergeCell ref="T118:T119"/>
    <mergeCell ref="T115:T116"/>
    <mergeCell ref="U115:U116"/>
    <mergeCell ref="V115:V116"/>
    <mergeCell ref="W115:W116"/>
    <mergeCell ref="X115:X116"/>
    <mergeCell ref="Y115:Y116"/>
    <mergeCell ref="N115:N116"/>
    <mergeCell ref="O115:O116"/>
    <mergeCell ref="P115:P116"/>
    <mergeCell ref="Q115:Q116"/>
    <mergeCell ref="R115:R116"/>
    <mergeCell ref="S115:S116"/>
    <mergeCell ref="Z114:Z116"/>
    <mergeCell ref="AA114:AA116"/>
    <mergeCell ref="AB114:AB116"/>
    <mergeCell ref="AC114:AC116"/>
    <mergeCell ref="AC120:AC122"/>
    <mergeCell ref="AD120:AD122"/>
    <mergeCell ref="AA120:AA122"/>
    <mergeCell ref="AB120:AB122"/>
    <mergeCell ref="Z117:Z119"/>
    <mergeCell ref="AA117:AA119"/>
    <mergeCell ref="A120:A122"/>
    <mergeCell ref="E120:E122"/>
    <mergeCell ref="Z120:Z122"/>
    <mergeCell ref="N121:N122"/>
    <mergeCell ref="O121:O122"/>
    <mergeCell ref="P121:P122"/>
    <mergeCell ref="Q121:Q122"/>
    <mergeCell ref="F121:F122"/>
    <mergeCell ref="G121:G122"/>
    <mergeCell ref="Y121:Y122"/>
    <mergeCell ref="W118:W119"/>
    <mergeCell ref="X118:X119"/>
    <mergeCell ref="AD117:AD119"/>
    <mergeCell ref="F118:F119"/>
    <mergeCell ref="G118:G119"/>
    <mergeCell ref="H118:H119"/>
    <mergeCell ref="I118:I119"/>
    <mergeCell ref="J118:J119"/>
    <mergeCell ref="AB117:AB119"/>
    <mergeCell ref="AC117:AC119"/>
    <mergeCell ref="A123:A125"/>
    <mergeCell ref="E123:E125"/>
    <mergeCell ref="R121:R122"/>
    <mergeCell ref="S121:S122"/>
    <mergeCell ref="T121:T122"/>
    <mergeCell ref="L121:L122"/>
    <mergeCell ref="M121:M122"/>
    <mergeCell ref="H121:H122"/>
    <mergeCell ref="I121:I122"/>
    <mergeCell ref="S124:S125"/>
    <mergeCell ref="J121:J122"/>
    <mergeCell ref="K121:K122"/>
    <mergeCell ref="M124:M125"/>
    <mergeCell ref="N124:N125"/>
    <mergeCell ref="O124:O125"/>
    <mergeCell ref="U121:U122"/>
    <mergeCell ref="W121:W122"/>
    <mergeCell ref="U124:U125"/>
    <mergeCell ref="V124:V125"/>
    <mergeCell ref="T124:T125"/>
    <mergeCell ref="AB126:AB128"/>
    <mergeCell ref="AC126:AC128"/>
    <mergeCell ref="X121:X122"/>
    <mergeCell ref="V121:V122"/>
    <mergeCell ref="J127:J128"/>
    <mergeCell ref="K127:K128"/>
    <mergeCell ref="AD126:AD128"/>
    <mergeCell ref="W124:W125"/>
    <mergeCell ref="X124:X125"/>
    <mergeCell ref="Y124:Y125"/>
    <mergeCell ref="AB123:AB125"/>
    <mergeCell ref="AC123:AC125"/>
    <mergeCell ref="AD123:AD125"/>
    <mergeCell ref="Y127:Y128"/>
    <mergeCell ref="A126:A128"/>
    <mergeCell ref="E126:E128"/>
    <mergeCell ref="Z126:Z128"/>
    <mergeCell ref="L127:L128"/>
    <mergeCell ref="M127:M128"/>
    <mergeCell ref="N127:N128"/>
    <mergeCell ref="O127:O128"/>
    <mergeCell ref="V127:V128"/>
    <mergeCell ref="W127:W128"/>
    <mergeCell ref="X127:X128"/>
    <mergeCell ref="Z123:Z125"/>
    <mergeCell ref="AA123:AA125"/>
    <mergeCell ref="P124:P125"/>
    <mergeCell ref="Q124:Q125"/>
    <mergeCell ref="R124:R125"/>
    <mergeCell ref="J124:J125"/>
    <mergeCell ref="K124:K125"/>
    <mergeCell ref="L124:L125"/>
    <mergeCell ref="M130:M131"/>
    <mergeCell ref="N130:N131"/>
    <mergeCell ref="F124:F125"/>
    <mergeCell ref="G124:G125"/>
    <mergeCell ref="H124:H125"/>
    <mergeCell ref="I124:I125"/>
    <mergeCell ref="F127:F128"/>
    <mergeCell ref="G127:G128"/>
    <mergeCell ref="H127:H128"/>
    <mergeCell ref="I127:I128"/>
    <mergeCell ref="P127:P128"/>
    <mergeCell ref="Q127:Q128"/>
    <mergeCell ref="R127:R128"/>
    <mergeCell ref="S127:S128"/>
    <mergeCell ref="T127:T128"/>
    <mergeCell ref="U127:U128"/>
    <mergeCell ref="P130:P131"/>
    <mergeCell ref="Q130:Q131"/>
    <mergeCell ref="AA126:AA128"/>
    <mergeCell ref="AD132:AD134"/>
    <mergeCell ref="F133:F134"/>
    <mergeCell ref="G133:G134"/>
    <mergeCell ref="H133:H134"/>
    <mergeCell ref="I133:I134"/>
    <mergeCell ref="J133:J134"/>
    <mergeCell ref="U130:U131"/>
    <mergeCell ref="A132:A134"/>
    <mergeCell ref="E132:E134"/>
    <mergeCell ref="K133:K134"/>
    <mergeCell ref="L133:L134"/>
    <mergeCell ref="M133:M134"/>
    <mergeCell ref="O130:O131"/>
    <mergeCell ref="A129:A131"/>
    <mergeCell ref="E129:E131"/>
    <mergeCell ref="K130:K131"/>
    <mergeCell ref="L130:L131"/>
    <mergeCell ref="S130:S131"/>
    <mergeCell ref="T130:T131"/>
    <mergeCell ref="Z129:Z131"/>
    <mergeCell ref="AA129:AA131"/>
    <mergeCell ref="AB129:AB131"/>
    <mergeCell ref="X130:X131"/>
    <mergeCell ref="Y130:Y131"/>
    <mergeCell ref="V130:V131"/>
    <mergeCell ref="W130:W131"/>
    <mergeCell ref="A135:A137"/>
    <mergeCell ref="E135:E137"/>
    <mergeCell ref="AC129:AC131"/>
    <mergeCell ref="AD129:AD131"/>
    <mergeCell ref="F130:F131"/>
    <mergeCell ref="G130:G131"/>
    <mergeCell ref="H130:H131"/>
    <mergeCell ref="I130:I131"/>
    <mergeCell ref="J130:J131"/>
    <mergeCell ref="R130:R131"/>
    <mergeCell ref="Y136:Y137"/>
    <mergeCell ref="U136:U137"/>
    <mergeCell ref="V136:V137"/>
    <mergeCell ref="K136:K137"/>
    <mergeCell ref="L136:L137"/>
    <mergeCell ref="M136:M137"/>
    <mergeCell ref="N136:N137"/>
    <mergeCell ref="O136:O137"/>
    <mergeCell ref="P136:P137"/>
    <mergeCell ref="Q136:Q137"/>
    <mergeCell ref="R136:R137"/>
    <mergeCell ref="S136:S137"/>
    <mergeCell ref="T136:T137"/>
    <mergeCell ref="T133:T134"/>
    <mergeCell ref="U133:U134"/>
    <mergeCell ref="V133:V134"/>
    <mergeCell ref="W133:W134"/>
    <mergeCell ref="X133:X134"/>
    <mergeCell ref="Y133:Y134"/>
    <mergeCell ref="N133:N134"/>
    <mergeCell ref="O133:O134"/>
    <mergeCell ref="P133:P134"/>
    <mergeCell ref="Q133:Q134"/>
    <mergeCell ref="R133:R134"/>
    <mergeCell ref="S133:S134"/>
    <mergeCell ref="Z132:Z134"/>
    <mergeCell ref="AA132:AA134"/>
    <mergeCell ref="AB132:AB134"/>
    <mergeCell ref="AC132:AC134"/>
    <mergeCell ref="AC138:AC140"/>
    <mergeCell ref="AD138:AD140"/>
    <mergeCell ref="AA138:AA140"/>
    <mergeCell ref="AB138:AB140"/>
    <mergeCell ref="Z135:Z137"/>
    <mergeCell ref="AA135:AA137"/>
    <mergeCell ref="A138:A140"/>
    <mergeCell ref="E138:E140"/>
    <mergeCell ref="Z138:Z140"/>
    <mergeCell ref="N139:N140"/>
    <mergeCell ref="O139:O140"/>
    <mergeCell ref="P139:P140"/>
    <mergeCell ref="Q139:Q140"/>
    <mergeCell ref="F139:F140"/>
    <mergeCell ref="G139:G140"/>
    <mergeCell ref="Y139:Y140"/>
    <mergeCell ref="W136:W137"/>
    <mergeCell ref="X136:X137"/>
    <mergeCell ref="AD135:AD137"/>
    <mergeCell ref="F136:F137"/>
    <mergeCell ref="G136:G137"/>
    <mergeCell ref="H136:H137"/>
    <mergeCell ref="I136:I137"/>
    <mergeCell ref="J136:J137"/>
    <mergeCell ref="AB135:AB137"/>
    <mergeCell ref="AC135:AC137"/>
    <mergeCell ref="A141:A143"/>
    <mergeCell ref="E141:E143"/>
    <mergeCell ref="R139:R140"/>
    <mergeCell ref="S139:S140"/>
    <mergeCell ref="T139:T140"/>
    <mergeCell ref="L139:L140"/>
    <mergeCell ref="M139:M140"/>
    <mergeCell ref="H139:H140"/>
    <mergeCell ref="I139:I140"/>
    <mergeCell ref="S142:S143"/>
    <mergeCell ref="K142:K143"/>
    <mergeCell ref="L142:L143"/>
    <mergeCell ref="X139:X140"/>
    <mergeCell ref="J139:J140"/>
    <mergeCell ref="K139:K140"/>
    <mergeCell ref="M142:M143"/>
    <mergeCell ref="N142:N143"/>
    <mergeCell ref="O142:O143"/>
    <mergeCell ref="U139:U140"/>
    <mergeCell ref="V139:V140"/>
    <mergeCell ref="W139:W140"/>
    <mergeCell ref="U142:U143"/>
    <mergeCell ref="V142:V143"/>
    <mergeCell ref="T142:T143"/>
    <mergeCell ref="AB144:AB146"/>
    <mergeCell ref="AC144:AC146"/>
    <mergeCell ref="AD144:AD146"/>
    <mergeCell ref="W142:W143"/>
    <mergeCell ref="X142:X143"/>
    <mergeCell ref="Y142:Y143"/>
    <mergeCell ref="AB141:AB143"/>
    <mergeCell ref="AC141:AC143"/>
    <mergeCell ref="AD141:AD143"/>
    <mergeCell ref="Y145:Y146"/>
    <mergeCell ref="F145:F146"/>
    <mergeCell ref="G145:G146"/>
    <mergeCell ref="H145:H146"/>
    <mergeCell ref="I145:I146"/>
    <mergeCell ref="J145:J146"/>
    <mergeCell ref="K145:K146"/>
    <mergeCell ref="A144:A146"/>
    <mergeCell ref="E144:E146"/>
    <mergeCell ref="Z144:Z146"/>
    <mergeCell ref="L145:L146"/>
    <mergeCell ref="M145:M146"/>
    <mergeCell ref="N145:N146"/>
    <mergeCell ref="O145:O146"/>
    <mergeCell ref="V145:V146"/>
    <mergeCell ref="W145:W146"/>
    <mergeCell ref="X145:X146"/>
    <mergeCell ref="F142:F143"/>
    <mergeCell ref="G142:G143"/>
    <mergeCell ref="H142:H143"/>
    <mergeCell ref="I142:I143"/>
    <mergeCell ref="Z141:Z143"/>
    <mergeCell ref="AA141:AA143"/>
    <mergeCell ref="P142:P143"/>
    <mergeCell ref="Q142:Q143"/>
    <mergeCell ref="R142:R143"/>
    <mergeCell ref="J142:J143"/>
    <mergeCell ref="A147:A149"/>
    <mergeCell ref="E147:E149"/>
    <mergeCell ref="K148:K149"/>
    <mergeCell ref="L148:L149"/>
    <mergeCell ref="M148:M149"/>
    <mergeCell ref="N148:N149"/>
    <mergeCell ref="U148:U149"/>
    <mergeCell ref="V148:V149"/>
    <mergeCell ref="W148:W149"/>
    <mergeCell ref="P145:P146"/>
    <mergeCell ref="Q145:Q146"/>
    <mergeCell ref="R145:R146"/>
    <mergeCell ref="S145:S146"/>
    <mergeCell ref="T145:T146"/>
    <mergeCell ref="U145:U146"/>
    <mergeCell ref="O148:O149"/>
    <mergeCell ref="P148:P149"/>
    <mergeCell ref="Q148:Q149"/>
    <mergeCell ref="AA144:AA146"/>
    <mergeCell ref="AD150:AD152"/>
    <mergeCell ref="F151:F152"/>
    <mergeCell ref="G151:G152"/>
    <mergeCell ref="H151:H152"/>
    <mergeCell ref="I151:I152"/>
    <mergeCell ref="J151:J152"/>
    <mergeCell ref="Z147:Z149"/>
    <mergeCell ref="AA147:AA149"/>
    <mergeCell ref="AB147:AB149"/>
    <mergeCell ref="X148:X149"/>
    <mergeCell ref="Y148:Y149"/>
    <mergeCell ref="A150:A152"/>
    <mergeCell ref="E150:E152"/>
    <mergeCell ref="K151:K152"/>
    <mergeCell ref="L151:L152"/>
    <mergeCell ref="M151:M152"/>
    <mergeCell ref="AC147:AC149"/>
    <mergeCell ref="AD147:AD149"/>
    <mergeCell ref="F148:F149"/>
    <mergeCell ref="G148:G149"/>
    <mergeCell ref="H148:H149"/>
    <mergeCell ref="I148:I149"/>
    <mergeCell ref="J148:J149"/>
    <mergeCell ref="R148:R149"/>
    <mergeCell ref="S148:S149"/>
    <mergeCell ref="T148:T149"/>
    <mergeCell ref="S151:S152"/>
    <mergeCell ref="T151:T152"/>
    <mergeCell ref="U151:U152"/>
    <mergeCell ref="V151:V152"/>
    <mergeCell ref="W151:W152"/>
    <mergeCell ref="X151:X152"/>
    <mergeCell ref="S154:S155"/>
    <mergeCell ref="T154:T155"/>
    <mergeCell ref="U154:U155"/>
    <mergeCell ref="V154:V155"/>
    <mergeCell ref="W154:W155"/>
    <mergeCell ref="N151:N152"/>
    <mergeCell ref="O151:O152"/>
    <mergeCell ref="P151:P152"/>
    <mergeCell ref="Q151:Q152"/>
    <mergeCell ref="R151:R152"/>
    <mergeCell ref="AC153:AC155"/>
    <mergeCell ref="Z150:Z152"/>
    <mergeCell ref="AA150:AA152"/>
    <mergeCell ref="AB150:AB152"/>
    <mergeCell ref="AC150:AC152"/>
    <mergeCell ref="Y154:Y155"/>
    <mergeCell ref="Y151:Y152"/>
    <mergeCell ref="R154:R155"/>
    <mergeCell ref="AD153:AD155"/>
    <mergeCell ref="F154:F155"/>
    <mergeCell ref="G154:G155"/>
    <mergeCell ref="H154:H155"/>
    <mergeCell ref="I154:I155"/>
    <mergeCell ref="J154:J155"/>
    <mergeCell ref="K154:K155"/>
    <mergeCell ref="L154:L155"/>
    <mergeCell ref="M154:M155"/>
    <mergeCell ref="N154:N155"/>
    <mergeCell ref="A153:A155"/>
    <mergeCell ref="E153:E155"/>
    <mergeCell ref="Z153:Z155"/>
    <mergeCell ref="AA153:AA155"/>
    <mergeCell ref="AB153:AB155"/>
    <mergeCell ref="X154:X155"/>
    <mergeCell ref="O154:O155"/>
    <mergeCell ref="P154:P155"/>
    <mergeCell ref="Q154:Q155"/>
  </mergeCells>
  <conditionalFormatting sqref="AC6 AC9 AC12 AC15 AC18 AC21 AC24 AC27 AC30 AC33 AC36 AC39 AC42 AC45 AC63 AC81 AC99 AC117 AC135 AC153 AC48 AC66 AC84 AC102 AC120 AC138 AC51 AC69 AC87 AC105 AC123 AC141 AC54 AC72 AC90 AC108 AC126 AC144 AC57 AC75 AC93 AC111 AC129 AC147 AC60 AC78 AC96 AC114 AC132 AC150">
    <cfRule type="cellIs" dxfId="72" priority="73" stopIfTrue="1" operator="between">
      <formula>1</formula>
      <formula>3</formula>
    </cfRule>
  </conditionalFormatting>
  <conditionalFormatting sqref="F7:Y8 F10:Y11 F13:Y14 F16:Y17 F19:Y20 F22:Y23 F25:Y26 F28:Y29 F34:Y35 F37:Y38 F40:Y41 F43:Y44 F46:Y47 F49:Y50 F52:Y53 F55:Y56 F58:Y59 F61:Y62 F64:Y65 F67:Y68 F70:Y71 F73:Y74 F76:Y77 F79:Y80 F82:Y83 F85:Y86 F88:Y89 F91:Y92 F94:Y95 F97:Y98 F100:Y101 F103:Y104 F106:Y107 F109:Y110 F112:Y113 F115:Y116 F118:Y119 F121:Y122 F124:Y125 F127:Y128 F130:Y131 F133:Y134 F136:Y137 F139:Y140 F142:Y143 F145:Y146 F148:Y149 F151:Y152 F154:Y155 F31:Y32">
    <cfRule type="containsText" dxfId="71" priority="72" stopIfTrue="1" operator="containsText" text="NEPRAVDA">
      <formula>NOT(ISERROR(SEARCH("NEPRAVDA",F7)))</formula>
    </cfRule>
  </conditionalFormatting>
  <conditionalFormatting sqref="E6:E155">
    <cfRule type="containsText" dxfId="70" priority="67" stopIfTrue="1" operator="containsText" text="SV">
      <formula>NOT(ISERROR(SEARCH("SV",E6)))</formula>
    </cfRule>
    <cfRule type="containsText" dxfId="69" priority="68" stopIfTrue="1" operator="containsText" text="S ">
      <formula>NOT(ISERROR(SEARCH("S ",E6)))</formula>
    </cfRule>
    <cfRule type="containsText" dxfId="68" priority="69" stopIfTrue="1" operator="containsText" text="ZV">
      <formula>NOT(ISERROR(SEARCH("ZV",E6)))</formula>
    </cfRule>
    <cfRule type="containsText" dxfId="15" priority="70" stopIfTrue="1" operator="containsText" text="Z ">
      <formula>NOT(ISERROR(SEARCH("Z ",E6)))</formula>
    </cfRule>
    <cfRule type="containsText" dxfId="14" priority="71" stopIfTrue="1" operator="containsText" text="MV">
      <formula>NOT(ISERROR(SEARCH("MV",E6)))</formula>
    </cfRule>
  </conditionalFormatting>
  <conditionalFormatting sqref="C6 C9 C12 C15 C18 C21 C24 C27 C66 C69 C72 C75 C78 C81 C84 C87 C90 C93 C96 C99 C102 C105 C108 C111 C114 C117 C120 C123 C126 C129 C132 C135 C138 C141 C144 C147 C150 C153">
    <cfRule type="containsText" dxfId="67" priority="63" stopIfTrue="1" operator="containsText" text="Z">
      <formula>NOT(ISERROR(SEARCH("Z",C6)))</formula>
    </cfRule>
    <cfRule type="containsText" dxfId="66" priority="64" stopIfTrue="1" operator="containsText" text="S">
      <formula>NOT(ISERROR(SEARCH("S",C6)))</formula>
    </cfRule>
    <cfRule type="containsText" dxfId="65" priority="65" stopIfTrue="1" operator="containsText" text="M">
      <formula>NOT(ISERROR(SEARCH("M",C6)))</formula>
    </cfRule>
    <cfRule type="containsText" dxfId="13" priority="66" stopIfTrue="1" operator="containsText" text="NEPRAVDA">
      <formula>NOT(ISERROR(SEARCH("NEPRAVDA",C6)))</formula>
    </cfRule>
  </conditionalFormatting>
  <conditionalFormatting sqref="E6:E155">
    <cfRule type="containsText" dxfId="64" priority="62" stopIfTrue="1" operator="containsText" text="NEPRAVDA">
      <formula>NOT(ISERROR(SEARCH("NEPRAVDA",E6)))</formula>
    </cfRule>
  </conditionalFormatting>
  <conditionalFormatting sqref="D6 D9 D12 D15 D18 D21 D24 D27 D30 D33 D36 D39 D42 D45 D48 D51 D54 D57 D60 D63 D66 D69 D72 D75 D78 D81 D84 D87 D90 D93 D96 D99 D102 D105 D108 D111 D114 D117 D120 D123 D126 D129 D132 D135 D138 D141 D144 D147 D150 D153">
    <cfRule type="cellIs" dxfId="63" priority="60" stopIfTrue="1" operator="greaterThan">
      <formula>200</formula>
    </cfRule>
    <cfRule type="expression" dxfId="62" priority="61" stopIfTrue="1">
      <formula>$D$6&gt;200</formula>
    </cfRule>
  </conditionalFormatting>
  <conditionalFormatting sqref="AC24">
    <cfRule type="expression" dxfId="61" priority="59" stopIfTrue="1">
      <formula>"E23=NEPRAVDA"</formula>
    </cfRule>
  </conditionalFormatting>
  <conditionalFormatting sqref="AC6 AC9 AC12 AC15 AC18 AC21 AC24 AC27 AC30 AC33 AC36 AC39 AC42 AC45 AC63 AC81 AC99 AC117 AC135 AC153 AC48 AC66 AC84 AC102 AC120 AC138 AC51 AC69 AC87 AC105 AC123 AC141 AC54 AC72 AC90 AC108 AC126 AC144 AC57 AC75 AC93 AC111 AC129 AC147 AC60 AC78 AC96 AC114 AC132 AC150">
    <cfRule type="expression" dxfId="60" priority="58">
      <formula>E6="SV"</formula>
    </cfRule>
  </conditionalFormatting>
  <conditionalFormatting sqref="AC6:AC155">
    <cfRule type="expression" dxfId="59" priority="57">
      <formula>E6="S "</formula>
    </cfRule>
  </conditionalFormatting>
  <conditionalFormatting sqref="AC6:AC155">
    <cfRule type="expression" dxfId="58" priority="53">
      <formula>E6="ZV"</formula>
    </cfRule>
    <cfRule type="expression" dxfId="57" priority="54">
      <formula>E6="Z "</formula>
    </cfRule>
    <cfRule type="expression" dxfId="56" priority="55">
      <formula>E6="MV"</formula>
    </cfRule>
    <cfRule type="expression" dxfId="12" priority="56">
      <formula>E6="M "</formula>
    </cfRule>
  </conditionalFormatting>
  <conditionalFormatting sqref="E6:E155">
    <cfRule type="containsText" dxfId="55" priority="52" stopIfTrue="1" operator="containsText" text="M ">
      <formula>NOT(ISERROR(SEARCH("M ",E6)))</formula>
    </cfRule>
  </conditionalFormatting>
  <conditionalFormatting sqref="AC6:AC155">
    <cfRule type="expression" dxfId="54" priority="51" stopIfTrue="1">
      <formula>Z6=0</formula>
    </cfRule>
  </conditionalFormatting>
  <conditionalFormatting sqref="AD6:AD155">
    <cfRule type="expression" dxfId="53" priority="50" stopIfTrue="1">
      <formula>Z6=0</formula>
    </cfRule>
  </conditionalFormatting>
  <conditionalFormatting sqref="AD6:AD155">
    <cfRule type="cellIs" dxfId="52" priority="49" stopIfTrue="1" operator="between">
      <formula>1</formula>
      <formula>3</formula>
    </cfRule>
  </conditionalFormatting>
  <conditionalFormatting sqref="C30">
    <cfRule type="containsText" dxfId="51" priority="45" stopIfTrue="1" operator="containsText" text="Z">
      <formula>NOT(ISERROR(SEARCH("Z",C30)))</formula>
    </cfRule>
    <cfRule type="containsText" dxfId="50" priority="46" stopIfTrue="1" operator="containsText" text="S">
      <formula>NOT(ISERROR(SEARCH("S",C30)))</formula>
    </cfRule>
    <cfRule type="containsText" dxfId="49" priority="47" stopIfTrue="1" operator="containsText" text="M">
      <formula>NOT(ISERROR(SEARCH("M",C30)))</formula>
    </cfRule>
    <cfRule type="containsText" dxfId="11" priority="48" stopIfTrue="1" operator="containsText" text="NEPRAVDA">
      <formula>NOT(ISERROR(SEARCH("NEPRAVDA",C30)))</formula>
    </cfRule>
  </conditionalFormatting>
  <conditionalFormatting sqref="C33">
    <cfRule type="containsText" dxfId="48" priority="41" stopIfTrue="1" operator="containsText" text="Z">
      <formula>NOT(ISERROR(SEARCH("Z",C33)))</formula>
    </cfRule>
    <cfRule type="containsText" dxfId="47" priority="42" stopIfTrue="1" operator="containsText" text="S">
      <formula>NOT(ISERROR(SEARCH("S",C33)))</formula>
    </cfRule>
    <cfRule type="containsText" dxfId="46" priority="43" stopIfTrue="1" operator="containsText" text="M">
      <formula>NOT(ISERROR(SEARCH("M",C33)))</formula>
    </cfRule>
    <cfRule type="containsText" dxfId="10" priority="44" stopIfTrue="1" operator="containsText" text="NEPRAVDA">
      <formula>NOT(ISERROR(SEARCH("NEPRAVDA",C33)))</formula>
    </cfRule>
  </conditionalFormatting>
  <conditionalFormatting sqref="C36">
    <cfRule type="containsText" dxfId="45" priority="37" stopIfTrue="1" operator="containsText" text="Z">
      <formula>NOT(ISERROR(SEARCH("Z",C36)))</formula>
    </cfRule>
    <cfRule type="containsText" dxfId="44" priority="38" stopIfTrue="1" operator="containsText" text="S">
      <formula>NOT(ISERROR(SEARCH("S",C36)))</formula>
    </cfRule>
    <cfRule type="containsText" dxfId="43" priority="39" stopIfTrue="1" operator="containsText" text="M">
      <formula>NOT(ISERROR(SEARCH("M",C36)))</formula>
    </cfRule>
    <cfRule type="containsText" dxfId="9" priority="40" stopIfTrue="1" operator="containsText" text="NEPRAVDA">
      <formula>NOT(ISERROR(SEARCH("NEPRAVDA",C36)))</formula>
    </cfRule>
  </conditionalFormatting>
  <conditionalFormatting sqref="C39">
    <cfRule type="containsText" dxfId="42" priority="33" stopIfTrue="1" operator="containsText" text="Z">
      <formula>NOT(ISERROR(SEARCH("Z",C39)))</formula>
    </cfRule>
    <cfRule type="containsText" dxfId="41" priority="34" stopIfTrue="1" operator="containsText" text="S">
      <formula>NOT(ISERROR(SEARCH("S",C39)))</formula>
    </cfRule>
    <cfRule type="containsText" dxfId="40" priority="35" stopIfTrue="1" operator="containsText" text="M">
      <formula>NOT(ISERROR(SEARCH("M",C39)))</formula>
    </cfRule>
    <cfRule type="containsText" dxfId="8" priority="36" stopIfTrue="1" operator="containsText" text="NEPRAVDA">
      <formula>NOT(ISERROR(SEARCH("NEPRAVDA",C39)))</formula>
    </cfRule>
  </conditionalFormatting>
  <conditionalFormatting sqref="C42">
    <cfRule type="containsText" dxfId="39" priority="29" stopIfTrue="1" operator="containsText" text="Z">
      <formula>NOT(ISERROR(SEARCH("Z",C42)))</formula>
    </cfRule>
    <cfRule type="containsText" dxfId="38" priority="30" stopIfTrue="1" operator="containsText" text="S">
      <formula>NOT(ISERROR(SEARCH("S",C42)))</formula>
    </cfRule>
    <cfRule type="containsText" dxfId="37" priority="31" stopIfTrue="1" operator="containsText" text="M">
      <formula>NOT(ISERROR(SEARCH("M",C42)))</formula>
    </cfRule>
    <cfRule type="containsText" dxfId="7" priority="32" stopIfTrue="1" operator="containsText" text="NEPRAVDA">
      <formula>NOT(ISERROR(SEARCH("NEPRAVDA",C42)))</formula>
    </cfRule>
  </conditionalFormatting>
  <conditionalFormatting sqref="C45">
    <cfRule type="containsText" dxfId="36" priority="25" stopIfTrue="1" operator="containsText" text="Z">
      <formula>NOT(ISERROR(SEARCH("Z",C45)))</formula>
    </cfRule>
    <cfRule type="containsText" dxfId="35" priority="26" stopIfTrue="1" operator="containsText" text="S">
      <formula>NOT(ISERROR(SEARCH("S",C45)))</formula>
    </cfRule>
    <cfRule type="containsText" dxfId="34" priority="27" stopIfTrue="1" operator="containsText" text="M">
      <formula>NOT(ISERROR(SEARCH("M",C45)))</formula>
    </cfRule>
    <cfRule type="containsText" dxfId="6" priority="28" stopIfTrue="1" operator="containsText" text="NEPRAVDA">
      <formula>NOT(ISERROR(SEARCH("NEPRAVDA",C45)))</formula>
    </cfRule>
  </conditionalFormatting>
  <conditionalFormatting sqref="C48">
    <cfRule type="containsText" dxfId="33" priority="21" stopIfTrue="1" operator="containsText" text="Z">
      <formula>NOT(ISERROR(SEARCH("Z",C48)))</formula>
    </cfRule>
    <cfRule type="containsText" dxfId="32" priority="22" stopIfTrue="1" operator="containsText" text="S">
      <formula>NOT(ISERROR(SEARCH("S",C48)))</formula>
    </cfRule>
    <cfRule type="containsText" dxfId="31" priority="23" stopIfTrue="1" operator="containsText" text="M">
      <formula>NOT(ISERROR(SEARCH("M",C48)))</formula>
    </cfRule>
    <cfRule type="containsText" dxfId="5" priority="24" stopIfTrue="1" operator="containsText" text="NEPRAVDA">
      <formula>NOT(ISERROR(SEARCH("NEPRAVDA",C48)))</formula>
    </cfRule>
  </conditionalFormatting>
  <conditionalFormatting sqref="C51">
    <cfRule type="containsText" dxfId="30" priority="17" stopIfTrue="1" operator="containsText" text="Z">
      <formula>NOT(ISERROR(SEARCH("Z",C51)))</formula>
    </cfRule>
    <cfRule type="containsText" dxfId="29" priority="18" stopIfTrue="1" operator="containsText" text="S">
      <formula>NOT(ISERROR(SEARCH("S",C51)))</formula>
    </cfRule>
    <cfRule type="containsText" dxfId="28" priority="19" stopIfTrue="1" operator="containsText" text="M">
      <formula>NOT(ISERROR(SEARCH("M",C51)))</formula>
    </cfRule>
    <cfRule type="containsText" dxfId="4" priority="20" stopIfTrue="1" operator="containsText" text="NEPRAVDA">
      <formula>NOT(ISERROR(SEARCH("NEPRAVDA",C51)))</formula>
    </cfRule>
  </conditionalFormatting>
  <conditionalFormatting sqref="C54">
    <cfRule type="containsText" dxfId="27" priority="13" stopIfTrue="1" operator="containsText" text="Z">
      <formula>NOT(ISERROR(SEARCH("Z",C54)))</formula>
    </cfRule>
    <cfRule type="containsText" dxfId="26" priority="14" stopIfTrue="1" operator="containsText" text="S">
      <formula>NOT(ISERROR(SEARCH("S",C54)))</formula>
    </cfRule>
    <cfRule type="containsText" dxfId="25" priority="15" stopIfTrue="1" operator="containsText" text="M">
      <formula>NOT(ISERROR(SEARCH("M",C54)))</formula>
    </cfRule>
    <cfRule type="containsText" dxfId="3" priority="16" stopIfTrue="1" operator="containsText" text="NEPRAVDA">
      <formula>NOT(ISERROR(SEARCH("NEPRAVDA",C54)))</formula>
    </cfRule>
  </conditionalFormatting>
  <conditionalFormatting sqref="C57">
    <cfRule type="containsText" dxfId="24" priority="9" stopIfTrue="1" operator="containsText" text="Z">
      <formula>NOT(ISERROR(SEARCH("Z",C57)))</formula>
    </cfRule>
    <cfRule type="containsText" dxfId="23" priority="10" stopIfTrue="1" operator="containsText" text="S">
      <formula>NOT(ISERROR(SEARCH("S",C57)))</formula>
    </cfRule>
    <cfRule type="containsText" dxfId="22" priority="11" stopIfTrue="1" operator="containsText" text="M">
      <formula>NOT(ISERROR(SEARCH("M",C57)))</formula>
    </cfRule>
    <cfRule type="containsText" dxfId="2" priority="12" stopIfTrue="1" operator="containsText" text="NEPRAVDA">
      <formula>NOT(ISERROR(SEARCH("NEPRAVDA",C57)))</formula>
    </cfRule>
  </conditionalFormatting>
  <conditionalFormatting sqref="C60">
    <cfRule type="containsText" dxfId="21" priority="5" stopIfTrue="1" operator="containsText" text="Z">
      <formula>NOT(ISERROR(SEARCH("Z",C60)))</formula>
    </cfRule>
    <cfRule type="containsText" dxfId="20" priority="6" stopIfTrue="1" operator="containsText" text="S">
      <formula>NOT(ISERROR(SEARCH("S",C60)))</formula>
    </cfRule>
    <cfRule type="containsText" dxfId="19" priority="7" stopIfTrue="1" operator="containsText" text="M">
      <formula>NOT(ISERROR(SEARCH("M",C60)))</formula>
    </cfRule>
    <cfRule type="containsText" dxfId="1" priority="8" stopIfTrue="1" operator="containsText" text="NEPRAVDA">
      <formula>NOT(ISERROR(SEARCH("NEPRAVDA",C60)))</formula>
    </cfRule>
  </conditionalFormatting>
  <conditionalFormatting sqref="C63">
    <cfRule type="containsText" dxfId="18" priority="1" stopIfTrue="1" operator="containsText" text="Z">
      <formula>NOT(ISERROR(SEARCH("Z",C63)))</formula>
    </cfRule>
    <cfRule type="containsText" dxfId="17" priority="2" stopIfTrue="1" operator="containsText" text="S">
      <formula>NOT(ISERROR(SEARCH("S",C63)))</formula>
    </cfRule>
    <cfRule type="containsText" dxfId="16" priority="3" stopIfTrue="1" operator="containsText" text="M">
      <formula>NOT(ISERROR(SEARCH("M",C63)))</formula>
    </cfRule>
    <cfRule type="containsText" dxfId="0" priority="4" stopIfTrue="1" operator="containsText" text="NEPRAVDA">
      <formula>NOT(ISERROR(SEARCH("NEPRAVDA",C63)))</formula>
    </cfRule>
  </conditionalFormatting>
  <printOptions horizontalCentered="1"/>
  <pageMargins left="0.19685039370078741" right="0.19685039370078741" top="0.39370078740157483" bottom="0.39370078740157483" header="0.51181102362204722" footer="0.51181102362204722"/>
  <pageSetup paperSize="8" scale="24"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2023</vt:lpstr>
      <vt:lpstr>2022</vt:lpstr>
      <vt:lpstr>2021</vt:lpstr>
      <vt:lpstr>2020</vt: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2023-05-20T20:11:51Z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b500289-1a9c-442f-923d-4f95209608d2_Enabled">
    <vt:lpwstr>true</vt:lpwstr>
  </property>
  <property fmtid="{D5CDD505-2E9C-101B-9397-08002B2CF9AE}" pid="3" name="MSIP_Label_9b500289-1a9c-442f-923d-4f95209608d2_SetDate">
    <vt:lpwstr>2023-05-20T20:10:47Z</vt:lpwstr>
  </property>
  <property fmtid="{D5CDD505-2E9C-101B-9397-08002B2CF9AE}" pid="4" name="MSIP_Label_9b500289-1a9c-442f-923d-4f95209608d2_Method">
    <vt:lpwstr>Privileged</vt:lpwstr>
  </property>
  <property fmtid="{D5CDD505-2E9C-101B-9397-08002B2CF9AE}" pid="5" name="MSIP_Label_9b500289-1a9c-442f-923d-4f95209608d2_Name">
    <vt:lpwstr>GCEP2 - Others</vt:lpwstr>
  </property>
  <property fmtid="{D5CDD505-2E9C-101B-9397-08002B2CF9AE}" pid="6" name="MSIP_Label_9b500289-1a9c-442f-923d-4f95209608d2_SiteId">
    <vt:lpwstr>90c56ca2-d892-45ce-810d-6cf368facdb3</vt:lpwstr>
  </property>
  <property fmtid="{D5CDD505-2E9C-101B-9397-08002B2CF9AE}" pid="7" name="MSIP_Label_9b500289-1a9c-442f-923d-4f95209608d2_ActionId">
    <vt:lpwstr>0425f145-ead6-4bd8-ac2c-3315eaeb182d</vt:lpwstr>
  </property>
  <property fmtid="{D5CDD505-2E9C-101B-9397-08002B2CF9AE}" pid="8" name="MSIP_Label_9b500289-1a9c-442f-923d-4f95209608d2_ContentBits">
    <vt:lpwstr>0</vt:lpwstr>
  </property>
</Properties>
</file>